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leung\Desktop\Check Deposit Form\"/>
    </mc:Choice>
  </mc:AlternateContent>
  <bookViews>
    <workbookView xWindow="10815" yWindow="0" windowWidth="25605" windowHeight="15735"/>
  </bookViews>
  <sheets>
    <sheet name="Form" sheetId="1" r:id="rId1"/>
    <sheet name="Sheet1" sheetId="6" state="hidden" r:id="rId2"/>
    <sheet name="Hidden List and Formulas" sheetId="2" state="hidden" r:id="rId3"/>
    <sheet name="SAP Post" sheetId="5" state="hidden" r:id="rId4"/>
    <sheet name="JV" sheetId="3" state="hidden" r:id="rId5"/>
  </sheets>
  <definedNames>
    <definedName name="_xlnm._FilterDatabase" localSheetId="0" hidden="1">Form!$H$50:$H$72</definedName>
    <definedName name="_xlnm._FilterDatabase" localSheetId="2" hidden="1">Form!$H$50:$H$72</definedName>
    <definedName name="_xlnm._FilterDatabase" localSheetId="4" hidden="1">JV!$A$1:$G$21</definedName>
    <definedName name="_xlnm.Print_Area" localSheetId="0">Form!$A$5:$R$49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6" l="1"/>
  <c r="I29" i="6" s="1"/>
  <c r="I64" i="6"/>
  <c r="I66" i="6"/>
  <c r="I65" i="6"/>
  <c r="S27" i="1" l="1"/>
  <c r="F15" i="1" s="1"/>
  <c r="S28" i="1"/>
  <c r="G15" i="1" s="1"/>
  <c r="S29" i="1"/>
  <c r="H15" i="1" s="1"/>
  <c r="S30" i="1"/>
  <c r="I15" i="1" s="1"/>
  <c r="S31" i="1"/>
  <c r="J15" i="1" s="1"/>
  <c r="S32" i="1"/>
  <c r="K15" i="1" s="1"/>
  <c r="S33" i="1"/>
  <c r="L15" i="1" s="1"/>
  <c r="S34" i="1"/>
  <c r="M15" i="1" s="1"/>
  <c r="S35" i="1"/>
  <c r="N15" i="1" s="1"/>
  <c r="S36" i="1"/>
  <c r="O15" i="1" s="1"/>
  <c r="S37" i="1"/>
  <c r="E16" i="1" s="1"/>
  <c r="S38" i="1"/>
  <c r="F16" i="1" s="1"/>
  <c r="S39" i="1"/>
  <c r="G16" i="1" s="1"/>
  <c r="S40" i="1"/>
  <c r="H16" i="1" s="1"/>
  <c r="S41" i="1"/>
  <c r="I16" i="1" s="1"/>
  <c r="S42" i="1"/>
  <c r="J16" i="1" s="1"/>
  <c r="S43" i="1"/>
  <c r="K16" i="1" s="1"/>
  <c r="S44" i="1"/>
  <c r="L16" i="1" s="1"/>
  <c r="S45" i="1"/>
  <c r="M16" i="1" s="1"/>
  <c r="S26" i="1"/>
  <c r="E15" i="1" s="1"/>
  <c r="D1" i="3" l="1"/>
  <c r="I104" i="6"/>
  <c r="I42" i="6"/>
  <c r="I95" i="6"/>
  <c r="I9" i="6"/>
  <c r="I17" i="6"/>
  <c r="I45" i="6"/>
  <c r="I34" i="6"/>
  <c r="I27" i="6"/>
  <c r="I25" i="6"/>
  <c r="I6" i="6"/>
  <c r="I100" i="6"/>
  <c r="I13" i="6"/>
  <c r="I59" i="6"/>
  <c r="I63" i="6"/>
  <c r="I47" i="6"/>
  <c r="I19" i="6"/>
  <c r="I75" i="6"/>
  <c r="I99" i="6"/>
  <c r="I54" i="6"/>
  <c r="I81" i="6"/>
  <c r="I89" i="6"/>
  <c r="I90" i="6"/>
  <c r="I69" i="6"/>
  <c r="I79" i="6"/>
  <c r="I50" i="6"/>
  <c r="I62" i="6"/>
  <c r="I74" i="6"/>
  <c r="I18" i="6"/>
  <c r="I30" i="6"/>
  <c r="I87" i="6"/>
  <c r="I21" i="6"/>
  <c r="I56" i="6"/>
  <c r="I58" i="6"/>
  <c r="I49" i="6"/>
  <c r="I80" i="6"/>
  <c r="I44" i="6"/>
  <c r="I4" i="6"/>
  <c r="I55" i="6"/>
  <c r="I38" i="6"/>
  <c r="I94" i="6"/>
  <c r="I35" i="6"/>
  <c r="I52" i="6"/>
  <c r="I43" i="6"/>
  <c r="I22" i="6"/>
  <c r="I88" i="6"/>
  <c r="I20" i="6"/>
  <c r="I93" i="6"/>
  <c r="I71" i="6"/>
  <c r="I36" i="6"/>
  <c r="I7" i="6"/>
  <c r="I85" i="6"/>
  <c r="I33" i="6"/>
  <c r="I96" i="6"/>
  <c r="I5" i="6"/>
  <c r="I37" i="6"/>
  <c r="I103" i="6"/>
  <c r="I39" i="6"/>
  <c r="I26" i="6"/>
  <c r="I84" i="6"/>
  <c r="I86" i="6"/>
  <c r="I23" i="6"/>
  <c r="I68" i="6"/>
  <c r="I72" i="6"/>
  <c r="I73" i="6"/>
  <c r="I48" i="6"/>
  <c r="I61" i="6"/>
  <c r="I24" i="6"/>
  <c r="I60" i="6"/>
  <c r="I83" i="6"/>
  <c r="I51" i="6"/>
  <c r="I53" i="6"/>
  <c r="I98" i="6"/>
  <c r="I57" i="6"/>
  <c r="I41" i="6"/>
  <c r="I46" i="6"/>
  <c r="I92" i="6"/>
  <c r="I11" i="6"/>
  <c r="I105" i="6"/>
  <c r="I82" i="6"/>
  <c r="I15" i="6"/>
  <c r="I3" i="6"/>
  <c r="I67" i="6"/>
  <c r="I77" i="6"/>
  <c r="I78" i="6"/>
  <c r="I101" i="6"/>
  <c r="I32" i="6"/>
  <c r="I14" i="6"/>
  <c r="I76" i="6"/>
  <c r="I70" i="6"/>
  <c r="I102" i="6"/>
  <c r="I97" i="6"/>
  <c r="I91" i="6"/>
  <c r="I31" i="6"/>
  <c r="I12" i="6"/>
  <c r="I8" i="6"/>
  <c r="I40" i="6"/>
  <c r="I16" i="6"/>
  <c r="I10" i="6"/>
  <c r="A28" i="6"/>
  <c r="I28" i="6" s="1"/>
  <c r="A13" i="1" l="1"/>
  <c r="A12" i="1" l="1"/>
  <c r="A9" i="1"/>
  <c r="D22" i="1"/>
  <c r="D20" i="1"/>
  <c r="D21" i="1"/>
  <c r="J20" i="1"/>
  <c r="J21" i="1"/>
  <c r="B15" i="1"/>
  <c r="E1" i="3" s="1"/>
  <c r="D2" i="2"/>
  <c r="C2" i="2" s="1"/>
  <c r="D3" i="2"/>
  <c r="C3" i="2"/>
  <c r="D4" i="2"/>
  <c r="C4" i="2" s="1"/>
  <c r="D5" i="2"/>
  <c r="C5" i="2"/>
  <c r="D6" i="2"/>
  <c r="C6" i="2" s="1"/>
  <c r="D7" i="2"/>
  <c r="C7" i="2"/>
  <c r="D8" i="2"/>
  <c r="C8" i="2" s="1"/>
  <c r="D9" i="2"/>
  <c r="C9" i="2"/>
  <c r="D10" i="2"/>
  <c r="C10" i="2" s="1"/>
  <c r="D11" i="2"/>
  <c r="C11" i="2"/>
  <c r="D12" i="2"/>
  <c r="C12" i="2" s="1"/>
  <c r="D13" i="2"/>
  <c r="C13" i="2"/>
  <c r="D14" i="2"/>
  <c r="C14" i="2" s="1"/>
  <c r="D15" i="2"/>
  <c r="C15" i="2"/>
  <c r="C16" i="2"/>
  <c r="D28" i="1" s="1"/>
  <c r="A49" i="1"/>
  <c r="B49" i="1"/>
  <c r="F11" i="3"/>
  <c r="F12" i="3"/>
  <c r="F13" i="3"/>
  <c r="F14" i="3"/>
  <c r="F15" i="3"/>
  <c r="F16" i="3"/>
  <c r="F17" i="3"/>
  <c r="F18" i="3"/>
  <c r="F19" i="3"/>
  <c r="F20" i="3"/>
  <c r="F21" i="3"/>
  <c r="G12" i="3"/>
  <c r="C12" i="3" s="1"/>
  <c r="G23" i="3"/>
  <c r="F10" i="3"/>
  <c r="F9" i="3"/>
  <c r="F8" i="3"/>
  <c r="F7" i="3"/>
  <c r="F6" i="3"/>
  <c r="F5" i="3"/>
  <c r="F4" i="3"/>
  <c r="F3" i="3"/>
  <c r="F2" i="3"/>
  <c r="G3" i="3"/>
  <c r="C3" i="3" s="1"/>
  <c r="G4" i="3"/>
  <c r="C4" i="3" s="1"/>
  <c r="G5" i="3"/>
  <c r="C5" i="3" s="1"/>
  <c r="G6" i="3"/>
  <c r="E6" i="3" s="1"/>
  <c r="G7" i="3"/>
  <c r="D7" i="3" s="1"/>
  <c r="A7" i="3" s="1"/>
  <c r="G8" i="3"/>
  <c r="D8" i="3" s="1"/>
  <c r="A8" i="3" s="1"/>
  <c r="G9" i="3"/>
  <c r="C9" i="3" s="1"/>
  <c r="G10" i="3"/>
  <c r="B10" i="3" s="1"/>
  <c r="G11" i="3"/>
  <c r="B11" i="3" s="1"/>
  <c r="G13" i="3"/>
  <c r="B13" i="3" s="1"/>
  <c r="G14" i="3"/>
  <c r="D14" i="3" s="1"/>
  <c r="A14" i="3" s="1"/>
  <c r="G15" i="3"/>
  <c r="B15" i="3" s="1"/>
  <c r="G16" i="3"/>
  <c r="D16" i="3" s="1"/>
  <c r="A16" i="3" s="1"/>
  <c r="G17" i="3"/>
  <c r="B17" i="3" s="1"/>
  <c r="G18" i="3"/>
  <c r="B18" i="3" s="1"/>
  <c r="G19" i="3"/>
  <c r="B19" i="3" s="1"/>
  <c r="G20" i="3"/>
  <c r="D20" i="3" s="1"/>
  <c r="A20" i="3" s="1"/>
  <c r="G21" i="3"/>
  <c r="B21" i="3" s="1"/>
  <c r="G2" i="3"/>
  <c r="C2" i="3" s="1"/>
  <c r="G1" i="3"/>
  <c r="B48" i="1"/>
  <c r="F1" i="3" s="1"/>
  <c r="C162" i="2"/>
  <c r="C2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B6" i="3" l="1"/>
  <c r="C6" i="3"/>
  <c r="C10" i="3"/>
  <c r="D6" i="3"/>
  <c r="A6" i="3" s="1"/>
  <c r="D12" i="3"/>
  <c r="A12" i="3" s="1"/>
  <c r="C13" i="3"/>
  <c r="B16" i="3"/>
  <c r="C18" i="3"/>
  <c r="C11" i="3"/>
  <c r="E14" i="3"/>
  <c r="E2" i="3"/>
  <c r="B9" i="3"/>
  <c r="E11" i="3"/>
  <c r="C21" i="3"/>
  <c r="E9" i="3"/>
  <c r="C16" i="3"/>
  <c r="D9" i="3"/>
  <c r="A9" i="3" s="1"/>
  <c r="E13" i="3"/>
  <c r="D13" i="3"/>
  <c r="A13" i="3" s="1"/>
  <c r="C20" i="3"/>
  <c r="B20" i="3"/>
  <c r="E4" i="3"/>
  <c r="E20" i="3"/>
  <c r="B4" i="3"/>
  <c r="D4" i="3"/>
  <c r="A4" i="3" s="1"/>
  <c r="D15" i="3"/>
  <c r="A15" i="3" s="1"/>
  <c r="C15" i="3"/>
  <c r="D18" i="3"/>
  <c r="A18" i="3" s="1"/>
  <c r="E15" i="3"/>
  <c r="C14" i="3"/>
  <c r="D21" i="3"/>
  <c r="A21" i="3" s="1"/>
  <c r="B3" i="3"/>
  <c r="D3" i="3"/>
  <c r="A3" i="3" s="1"/>
  <c r="D2" i="3"/>
  <c r="A2" i="3" s="1"/>
  <c r="E17" i="3"/>
  <c r="E18" i="3"/>
  <c r="E10" i="3"/>
  <c r="E16" i="3"/>
  <c r="E12" i="3"/>
  <c r="B7" i="3"/>
  <c r="E21" i="3"/>
  <c r="E3" i="3"/>
  <c r="A46" i="1"/>
  <c r="B14" i="3"/>
  <c r="D17" i="3"/>
  <c r="A17" i="3" s="1"/>
  <c r="C17" i="3"/>
  <c r="C7" i="3"/>
  <c r="D10" i="3"/>
  <c r="A10" i="3" s="1"/>
  <c r="E19" i="3"/>
  <c r="E7" i="3"/>
  <c r="D43" i="1"/>
  <c r="D39" i="1"/>
  <c r="D35" i="1"/>
  <c r="D31" i="1"/>
  <c r="D26" i="1"/>
  <c r="D42" i="1"/>
  <c r="D38" i="1"/>
  <c r="D34" i="1"/>
  <c r="D30" i="1"/>
  <c r="D41" i="1"/>
  <c r="D37" i="1"/>
  <c r="D33" i="1"/>
  <c r="D44" i="1"/>
  <c r="D36" i="1"/>
  <c r="D27" i="1"/>
  <c r="D45" i="1"/>
  <c r="D29" i="1"/>
  <c r="D40" i="1"/>
  <c r="D32" i="1"/>
  <c r="B8" i="3"/>
  <c r="D11" i="3"/>
  <c r="A11" i="3" s="1"/>
  <c r="E8" i="3"/>
  <c r="D15" i="1"/>
  <c r="D19" i="3"/>
  <c r="A19" i="3" s="1"/>
  <c r="C19" i="3"/>
  <c r="B5" i="3"/>
  <c r="B2" i="3"/>
  <c r="E5" i="3"/>
  <c r="B12" i="3"/>
  <c r="C8" i="3"/>
  <c r="D5" i="3"/>
  <c r="A5" i="3" s="1"/>
</calcChain>
</file>

<file path=xl/comments1.xml><?xml version="1.0" encoding="utf-8"?>
<comments xmlns="http://schemas.openxmlformats.org/spreadsheetml/2006/main">
  <authors>
    <author xml:space="preserve">cwhelan </author>
    <author>Cheryl A Whelan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placed deposit order on 4/5/11 one endorsement stamp
Ordered more deposit books for Kim on 4/29/13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Cheryl A Whelan:</t>
        </r>
        <r>
          <rPr>
            <sz val="9"/>
            <color indexed="81"/>
            <rFont val="Tahoma"/>
            <family val="2"/>
          </rPr>
          <t xml:space="preserve">
Order bank supplies for Andrew on 3/19/14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ordered supplies on 2/18/11 2 endorsement stamps.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 bank deposit books and 1 endorsement stamp on 11/19/10.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 deposit tickets and 1 endorsement stamp 5/10/11</t>
        </r>
      </text>
    </comment>
    <comment ref="H27" authorId="1" shapeId="0">
      <text>
        <r>
          <rPr>
            <b/>
            <sz val="8"/>
            <color indexed="81"/>
            <rFont val="Tahoma"/>
            <family val="2"/>
          </rPr>
          <t>Cheryl A Whelan:</t>
        </r>
        <r>
          <rPr>
            <sz val="8"/>
            <color indexed="81"/>
            <rFont val="Tahoma"/>
            <family val="2"/>
          </rPr>
          <t xml:space="preserve">
Order Bank supplies on 4/29/13
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Placed order on 8/4/10
</t>
        </r>
      </text>
    </comment>
    <comment ref="H34" authorId="1" shapeId="0">
      <text>
        <r>
          <rPr>
            <b/>
            <sz val="8"/>
            <color indexed="81"/>
            <rFont val="Tahoma"/>
            <family val="2"/>
          </rPr>
          <t>Cheryl A Whelan:</t>
        </r>
        <r>
          <rPr>
            <sz val="8"/>
            <color indexed="81"/>
            <rFont val="Tahoma"/>
            <family val="2"/>
          </rPr>
          <t xml:space="preserve">
Ordered bank deposit books and endorsement stamps on 7/29/13
</t>
        </r>
      </text>
    </comment>
    <comment ref="H42" authorId="1" shapeId="0">
      <text>
        <r>
          <rPr>
            <b/>
            <sz val="9"/>
            <color indexed="81"/>
            <rFont val="Tahoma"/>
            <family val="2"/>
          </rPr>
          <t>Cheryl A Whelan:</t>
        </r>
        <r>
          <rPr>
            <sz val="9"/>
            <color indexed="81"/>
            <rFont val="Tahoma"/>
            <family val="2"/>
          </rPr>
          <t xml:space="preserve">
Set up to BofA ordered supplies on 4/22/14</t>
        </r>
      </text>
    </comment>
    <comment ref="H45" authorId="1" shapeId="0">
      <text>
        <r>
          <rPr>
            <b/>
            <sz val="8"/>
            <color indexed="81"/>
            <rFont val="Tahoma"/>
            <family val="2"/>
          </rPr>
          <t>Cheryl A Whelan:</t>
        </r>
        <r>
          <rPr>
            <sz val="8"/>
            <color indexed="81"/>
            <rFont val="Tahoma"/>
            <family val="2"/>
          </rPr>
          <t xml:space="preserve">
Ordered bank deposit books and tickets on 7/29/13.
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 deposit books and 1 endorsement stamp on 12/8/10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placed order on 8/26/10
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placed order on 10/19/10
</t>
        </r>
      </text>
    </comment>
    <comment ref="H59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2/9/11 order 200 dup deposit tickets and 1 endorsement stamp.
</t>
        </r>
      </text>
    </comment>
    <comment ref="H62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 order on 8/23/10
ordered another stamp on 9/14/10
</t>
        </r>
      </text>
    </comment>
    <comment ref="H63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2/9/11 placed order for 200 dup deposit tickets and 1 endorsement stamp
</t>
        </r>
      </text>
    </comment>
    <comment ref="H64" authorId="1" shapeId="0">
      <text>
        <r>
          <rPr>
            <b/>
            <sz val="9"/>
            <color indexed="81"/>
            <rFont val="Tahoma"/>
            <family val="2"/>
          </rPr>
          <t>Cheryl A Whelan:</t>
        </r>
        <r>
          <rPr>
            <sz val="9"/>
            <color indexed="81"/>
            <rFont val="Tahoma"/>
            <family val="2"/>
          </rPr>
          <t xml:space="preserve">
placed order on 5/15/14</t>
        </r>
      </text>
    </comment>
    <comment ref="H65" authorId="1" shapeId="0">
      <text>
        <r>
          <rPr>
            <b/>
            <sz val="9"/>
            <color indexed="81"/>
            <rFont val="Tahoma"/>
            <family val="2"/>
          </rPr>
          <t>Cheryl A Whelan:</t>
        </r>
        <r>
          <rPr>
            <sz val="9"/>
            <color indexed="81"/>
            <rFont val="Tahoma"/>
            <family val="2"/>
          </rPr>
          <t xml:space="preserve">
Placed order on 5/29/14</t>
        </r>
      </text>
    </comment>
    <comment ref="H66" authorId="1" shapeId="0">
      <text>
        <r>
          <rPr>
            <b/>
            <sz val="9"/>
            <color indexed="81"/>
            <rFont val="Tahoma"/>
            <family val="2"/>
          </rPr>
          <t>Cheryl A Whelan:</t>
        </r>
        <r>
          <rPr>
            <sz val="9"/>
            <color indexed="81"/>
            <rFont val="Tahoma"/>
            <family val="2"/>
          </rPr>
          <t xml:space="preserve">
placed order 5/20/14
</t>
        </r>
      </text>
    </comment>
    <comment ref="H69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 order 9/16/10 
1 endorsement stamp
200 duplicat deposit ticktes
</t>
        </r>
      </text>
    </comment>
    <comment ref="H74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re ordered on 9/14/10
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 deposit book and 1 endorsement stamp on 11/2/10
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placed order 8/26/10</t>
        </r>
      </text>
    </comment>
    <comment ref="H81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ordered supplies on 9/29/10.
reordered supplies on 8/8/11 - Marcia never received the first batch.</t>
        </r>
      </text>
    </comment>
    <comment ref="H89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placed order 9/16/10 2 endorsement stamps
</t>
        </r>
      </text>
    </comment>
    <comment ref="H90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Ordered supplies on 9/16/10 no endorsement stamp needed only bringing cash to the bank
</t>
        </r>
      </text>
    </comment>
    <comment ref="H95" authorId="1" shapeId="0">
      <text>
        <r>
          <rPr>
            <b/>
            <sz val="9"/>
            <color indexed="81"/>
            <rFont val="Tahoma"/>
            <family val="2"/>
          </rPr>
          <t>Cheryl A Whelan:</t>
        </r>
        <r>
          <rPr>
            <sz val="9"/>
            <color indexed="81"/>
            <rFont val="Tahoma"/>
            <family val="2"/>
          </rPr>
          <t xml:space="preserve">
Oder deposit books and endorsement stamp for MIT Shass 4/9/14</t>
        </r>
      </text>
    </comment>
    <comment ref="H100" authorId="0" shapeId="0">
      <text>
        <r>
          <rPr>
            <b/>
            <sz val="8"/>
            <color indexed="81"/>
            <rFont val="Tahoma"/>
            <family val="2"/>
          </rPr>
          <t>cwhelan :</t>
        </r>
        <r>
          <rPr>
            <sz val="8"/>
            <color indexed="81"/>
            <rFont val="Tahoma"/>
            <family val="2"/>
          </rPr>
          <t xml:space="preserve">
ordered supplies on 2/18/11 1 endorsement stamp.</t>
        </r>
      </text>
    </comment>
    <comment ref="H104" authorId="1" shapeId="0">
      <text>
        <r>
          <rPr>
            <b/>
            <sz val="9"/>
            <color indexed="81"/>
            <rFont val="Tahoma"/>
            <family val="2"/>
          </rPr>
          <t xml:space="preserve">Cheryl A Whelan
Set up to BofA ordered bank supplies on 4/22/14
</t>
        </r>
      </text>
    </comment>
  </commentList>
</comments>
</file>

<file path=xl/sharedStrings.xml><?xml version="1.0" encoding="utf-8"?>
<sst xmlns="http://schemas.openxmlformats.org/spreadsheetml/2006/main" count="3078" uniqueCount="2981">
  <si>
    <t>Date</t>
  </si>
  <si>
    <t>Telephone</t>
  </si>
  <si>
    <t>E-mail</t>
  </si>
  <si>
    <t>G/L Account</t>
  </si>
  <si>
    <t xml:space="preserve">Total </t>
  </si>
  <si>
    <t>Deposit</t>
  </si>
  <si>
    <t>Total</t>
  </si>
  <si>
    <t>Cost Object</t>
  </si>
  <si>
    <t>Name</t>
  </si>
  <si>
    <t>GL</t>
  </si>
  <si>
    <t>Other Receipts</t>
  </si>
  <si>
    <t>Fee Income</t>
  </si>
  <si>
    <t>Deposits</t>
  </si>
  <si>
    <t>Expense Reimbursement</t>
  </si>
  <si>
    <t>Sales</t>
  </si>
  <si>
    <t>Other Transactions</t>
  </si>
  <si>
    <t>Country of Origin</t>
  </si>
  <si>
    <t xml:space="preserve">Albania        </t>
  </si>
  <si>
    <t xml:space="preserve">Algeria        </t>
  </si>
  <si>
    <t xml:space="preserve">Andorra        </t>
  </si>
  <si>
    <t xml:space="preserve">Angola        </t>
  </si>
  <si>
    <t xml:space="preserve">Antigua and Barbadus      </t>
  </si>
  <si>
    <t xml:space="preserve">Argentina        </t>
  </si>
  <si>
    <t xml:space="preserve">Armenia        </t>
  </si>
  <si>
    <t xml:space="preserve">Australia        </t>
  </si>
  <si>
    <t xml:space="preserve">Austria        </t>
  </si>
  <si>
    <t xml:space="preserve">Azerbaijan        </t>
  </si>
  <si>
    <t xml:space="preserve">Bahamas        </t>
  </si>
  <si>
    <t xml:space="preserve">Bahrain        </t>
  </si>
  <si>
    <t xml:space="preserve">Bangladesh        </t>
  </si>
  <si>
    <t xml:space="preserve">Barbados        </t>
  </si>
  <si>
    <t xml:space="preserve">Belarus        </t>
  </si>
  <si>
    <t xml:space="preserve">Belgium        </t>
  </si>
  <si>
    <t xml:space="preserve">Belize        </t>
  </si>
  <si>
    <t xml:space="preserve">Benin        </t>
  </si>
  <si>
    <t xml:space="preserve">Bhutan        </t>
  </si>
  <si>
    <t xml:space="preserve">Bolivia        </t>
  </si>
  <si>
    <t xml:space="preserve">Botswana        </t>
  </si>
  <si>
    <t xml:space="preserve">Brazil        </t>
  </si>
  <si>
    <t xml:space="preserve">Brunei Darussalam       </t>
  </si>
  <si>
    <t xml:space="preserve">Bulgaria        </t>
  </si>
  <si>
    <t xml:space="preserve">Burkina Faso       </t>
  </si>
  <si>
    <t xml:space="preserve">Burundi        </t>
  </si>
  <si>
    <t xml:space="preserve">Cambodia        </t>
  </si>
  <si>
    <t xml:space="preserve">Cameroon        </t>
  </si>
  <si>
    <t xml:space="preserve">Canada        </t>
  </si>
  <si>
    <t xml:space="preserve">Cape Verde       </t>
  </si>
  <si>
    <t xml:space="preserve">Central African Republic      </t>
  </si>
  <si>
    <t xml:space="preserve">Chad        </t>
  </si>
  <si>
    <t xml:space="preserve">Chile        </t>
  </si>
  <si>
    <t xml:space="preserve">China        </t>
  </si>
  <si>
    <t xml:space="preserve">Colombia        </t>
  </si>
  <si>
    <t xml:space="preserve">Comors        </t>
  </si>
  <si>
    <t xml:space="preserve">Congo        </t>
  </si>
  <si>
    <t xml:space="preserve">Costa Rica       </t>
  </si>
  <si>
    <t xml:space="preserve">Côte D'Ivoire       </t>
  </si>
  <si>
    <t xml:space="preserve">Croatia        </t>
  </si>
  <si>
    <t xml:space="preserve">Cuba        </t>
  </si>
  <si>
    <t xml:space="preserve">Cyprus        </t>
  </si>
  <si>
    <t xml:space="preserve">Czech Republic       </t>
  </si>
  <si>
    <t xml:space="preserve">the Democratic People's Republic of Korea   </t>
  </si>
  <si>
    <t xml:space="preserve">the Democratic Republic of the Congo   </t>
  </si>
  <si>
    <t xml:space="preserve">Denmark        </t>
  </si>
  <si>
    <t xml:space="preserve">Djibouti        </t>
  </si>
  <si>
    <t xml:space="preserve">Dominica        </t>
  </si>
  <si>
    <t xml:space="preserve">Dominican Republic       </t>
  </si>
  <si>
    <t xml:space="preserve">Ecuador        </t>
  </si>
  <si>
    <t xml:space="preserve">Egypt        </t>
  </si>
  <si>
    <t xml:space="preserve">El Salvadoor       </t>
  </si>
  <si>
    <t xml:space="preserve">Equatoral Guinea       </t>
  </si>
  <si>
    <t xml:space="preserve">Eritrea        </t>
  </si>
  <si>
    <t xml:space="preserve">Estonia        </t>
  </si>
  <si>
    <t xml:space="preserve">Ethiopia        </t>
  </si>
  <si>
    <t xml:space="preserve">Fiji        </t>
  </si>
  <si>
    <t xml:space="preserve">Finland        </t>
  </si>
  <si>
    <t xml:space="preserve">France        </t>
  </si>
  <si>
    <t xml:space="preserve">Gabon        </t>
  </si>
  <si>
    <t xml:space="preserve">Gambia        </t>
  </si>
  <si>
    <t xml:space="preserve">Georgia        </t>
  </si>
  <si>
    <t xml:space="preserve">Germany        </t>
  </si>
  <si>
    <t xml:space="preserve">Ghana        </t>
  </si>
  <si>
    <t xml:space="preserve">Greece        </t>
  </si>
  <si>
    <t xml:space="preserve">Grenada        </t>
  </si>
  <si>
    <t xml:space="preserve">Guatemala        </t>
  </si>
  <si>
    <t xml:space="preserve">Guinea        </t>
  </si>
  <si>
    <t xml:space="preserve">Guinea Bissau       </t>
  </si>
  <si>
    <t xml:space="preserve">Guyana        </t>
  </si>
  <si>
    <t xml:space="preserve">Haiti        </t>
  </si>
  <si>
    <t xml:space="preserve">Honduras        </t>
  </si>
  <si>
    <t xml:space="preserve">Hungary        </t>
  </si>
  <si>
    <t xml:space="preserve">Iceland        </t>
  </si>
  <si>
    <t xml:space="preserve">India        </t>
  </si>
  <si>
    <t xml:space="preserve">Indonesia        </t>
  </si>
  <si>
    <t xml:space="preserve">Iran (Islamic Republic of)     </t>
  </si>
  <si>
    <t xml:space="preserve">Iraq        </t>
  </si>
  <si>
    <t xml:space="preserve">Ireland        </t>
  </si>
  <si>
    <t xml:space="preserve">Israel        </t>
  </si>
  <si>
    <t xml:space="preserve">Italy        </t>
  </si>
  <si>
    <t xml:space="preserve">Jamaica        </t>
  </si>
  <si>
    <t xml:space="preserve">Japan        </t>
  </si>
  <si>
    <t xml:space="preserve">Jordan        </t>
  </si>
  <si>
    <t xml:space="preserve">Kazakhstan        </t>
  </si>
  <si>
    <t xml:space="preserve">Kenya        </t>
  </si>
  <si>
    <t xml:space="preserve">Kiribati        </t>
  </si>
  <si>
    <t xml:space="preserve">Kuwait        </t>
  </si>
  <si>
    <t xml:space="preserve">Kyrgyzstan        </t>
  </si>
  <si>
    <t xml:space="preserve">Latvia        </t>
  </si>
  <si>
    <t xml:space="preserve">Lebanon        </t>
  </si>
  <si>
    <t xml:space="preserve">Lesotho        </t>
  </si>
  <si>
    <t xml:space="preserve">Liberia        </t>
  </si>
  <si>
    <t xml:space="preserve">Libya        </t>
  </si>
  <si>
    <t xml:space="preserve">Liechtenstein        </t>
  </si>
  <si>
    <t xml:space="preserve">Lithuania        </t>
  </si>
  <si>
    <t xml:space="preserve">Luxembourg        </t>
  </si>
  <si>
    <t xml:space="preserve">Madagascar        </t>
  </si>
  <si>
    <t xml:space="preserve">Malawi        </t>
  </si>
  <si>
    <t xml:space="preserve">Malaysia        </t>
  </si>
  <si>
    <t xml:space="preserve">Maldives        </t>
  </si>
  <si>
    <t xml:space="preserve">Mali        </t>
  </si>
  <si>
    <t xml:space="preserve">Malta        </t>
  </si>
  <si>
    <t xml:space="preserve">Marshall Islands       </t>
  </si>
  <si>
    <t xml:space="preserve">Mauritania        </t>
  </si>
  <si>
    <t xml:space="preserve">Mauritius        </t>
  </si>
  <si>
    <t xml:space="preserve">Mexico        </t>
  </si>
  <si>
    <t xml:space="preserve">Micronesia, Federated States of     </t>
  </si>
  <si>
    <t xml:space="preserve">Monaco        </t>
  </si>
  <si>
    <t xml:space="preserve">Mongolia        </t>
  </si>
  <si>
    <t xml:space="preserve">Montenegro        </t>
  </si>
  <si>
    <t xml:space="preserve">Morocco        </t>
  </si>
  <si>
    <t xml:space="preserve">Mozambique        </t>
  </si>
  <si>
    <t xml:space="preserve">Myanmar        </t>
  </si>
  <si>
    <t xml:space="preserve">Namibia        </t>
  </si>
  <si>
    <t xml:space="preserve">Nauru        </t>
  </si>
  <si>
    <t xml:space="preserve">Nepal        </t>
  </si>
  <si>
    <t xml:space="preserve">Nethrelands        </t>
  </si>
  <si>
    <t xml:space="preserve">New Zealand       </t>
  </si>
  <si>
    <t xml:space="preserve">Nicaragua        </t>
  </si>
  <si>
    <t xml:space="preserve">Niger        </t>
  </si>
  <si>
    <t xml:space="preserve">Nigeria        </t>
  </si>
  <si>
    <t xml:space="preserve">Norway        </t>
  </si>
  <si>
    <t xml:space="preserve">Oman        </t>
  </si>
  <si>
    <t xml:space="preserve">Pakistan        </t>
  </si>
  <si>
    <t xml:space="preserve">Palau        </t>
  </si>
  <si>
    <t xml:space="preserve">Panama        </t>
  </si>
  <si>
    <t xml:space="preserve">Papua New Guinea      </t>
  </si>
  <si>
    <t xml:space="preserve">Paraguay        </t>
  </si>
  <si>
    <t xml:space="preserve">Peru        </t>
  </si>
  <si>
    <t xml:space="preserve">Philippines        </t>
  </si>
  <si>
    <t xml:space="preserve">Poland        </t>
  </si>
  <si>
    <t xml:space="preserve">Portugal        </t>
  </si>
  <si>
    <t xml:space="preserve">Qatar        </t>
  </si>
  <si>
    <t xml:space="preserve">Republic of Korea      </t>
  </si>
  <si>
    <t xml:space="preserve">Republic of Moldova      </t>
  </si>
  <si>
    <t xml:space="preserve">Romania        </t>
  </si>
  <si>
    <t xml:space="preserve">Russian Federation       </t>
  </si>
  <si>
    <t xml:space="preserve">Rwanda        </t>
  </si>
  <si>
    <t xml:space="preserve">Saint Kitts and Nevis     </t>
  </si>
  <si>
    <t xml:space="preserve">Saint Lucia       </t>
  </si>
  <si>
    <t xml:space="preserve">Saint Vincent and the Grenadines    </t>
  </si>
  <si>
    <t xml:space="preserve">Samoa        </t>
  </si>
  <si>
    <t xml:space="preserve">San Marino       </t>
  </si>
  <si>
    <t xml:space="preserve">Sao Tome and Principe     </t>
  </si>
  <si>
    <t xml:space="preserve">Saudi Arabia       </t>
  </si>
  <si>
    <t xml:space="preserve">Senegal        </t>
  </si>
  <si>
    <t xml:space="preserve">Serbia        </t>
  </si>
  <si>
    <t xml:space="preserve">Seychelles        </t>
  </si>
  <si>
    <t xml:space="preserve">Sierra Leone       </t>
  </si>
  <si>
    <t xml:space="preserve">Singapore        </t>
  </si>
  <si>
    <t xml:space="preserve">Slovakia        </t>
  </si>
  <si>
    <t xml:space="preserve">Slovenia        </t>
  </si>
  <si>
    <t xml:space="preserve">Soloman Islands       </t>
  </si>
  <si>
    <t xml:space="preserve">Somalia        </t>
  </si>
  <si>
    <t xml:space="preserve">South Africa       </t>
  </si>
  <si>
    <t xml:space="preserve">South Sudan       </t>
  </si>
  <si>
    <t xml:space="preserve">Spain        </t>
  </si>
  <si>
    <t xml:space="preserve">Sri Lanka       </t>
  </si>
  <si>
    <t xml:space="preserve">Sudan        </t>
  </si>
  <si>
    <t xml:space="preserve">Suriname        </t>
  </si>
  <si>
    <t xml:space="preserve">Swaziland        </t>
  </si>
  <si>
    <t xml:space="preserve">Sweden        </t>
  </si>
  <si>
    <t xml:space="preserve">Switzerland        </t>
  </si>
  <si>
    <t xml:space="preserve">Syrian Arab Republic      </t>
  </si>
  <si>
    <t xml:space="preserve">Tajikstan        </t>
  </si>
  <si>
    <t xml:space="preserve">Thailand        </t>
  </si>
  <si>
    <t xml:space="preserve">the former Yugoslav Republic of Macedonia   </t>
  </si>
  <si>
    <t xml:space="preserve">Timore Leste       </t>
  </si>
  <si>
    <t xml:space="preserve">Togo        </t>
  </si>
  <si>
    <t xml:space="preserve">Tonga        </t>
  </si>
  <si>
    <t xml:space="preserve">Trinidad and Tobago      </t>
  </si>
  <si>
    <t xml:space="preserve">Tunisia        </t>
  </si>
  <si>
    <t xml:space="preserve">Turkey        </t>
  </si>
  <si>
    <t xml:space="preserve">Turkmenistan        </t>
  </si>
  <si>
    <t xml:space="preserve">Tuvalu        </t>
  </si>
  <si>
    <t xml:space="preserve">Uganda        </t>
  </si>
  <si>
    <t xml:space="preserve">Ukraine        </t>
  </si>
  <si>
    <t xml:space="preserve">United Arab Emirates      </t>
  </si>
  <si>
    <t xml:space="preserve">United Kingdom of Great Britain and Northern Ireland </t>
  </si>
  <si>
    <t xml:space="preserve">the United Republic of Tanzania    </t>
  </si>
  <si>
    <t xml:space="preserve">United States of America     </t>
  </si>
  <si>
    <t xml:space="preserve">Uruguay        </t>
  </si>
  <si>
    <t xml:space="preserve">Uzbekistan        </t>
  </si>
  <si>
    <t xml:space="preserve">Vanuata        </t>
  </si>
  <si>
    <t xml:space="preserve">Venezuela        </t>
  </si>
  <si>
    <t xml:space="preserve">Viet Nam       </t>
  </si>
  <si>
    <t xml:space="preserve">Yemen        </t>
  </si>
  <si>
    <t xml:space="preserve">Zambia        </t>
  </si>
  <si>
    <t xml:space="preserve">Zimbabwe        </t>
  </si>
  <si>
    <t>Lao People’s Democratic Republic</t>
  </si>
  <si>
    <t>(I do not know)</t>
  </si>
  <si>
    <t xml:space="preserve"> </t>
  </si>
  <si>
    <t>Summary Posting for Systems</t>
  </si>
  <si>
    <t>Clinic Doctors</t>
  </si>
  <si>
    <t>Ambulance Services</t>
  </si>
  <si>
    <t>Operating Room Expenses</t>
  </si>
  <si>
    <t>Travel Expenses</t>
  </si>
  <si>
    <t>Travel-not MTDC</t>
  </si>
  <si>
    <t>Travel-Foreign Expenses</t>
  </si>
  <si>
    <t>Travel-Unallowable Cost</t>
  </si>
  <si>
    <t>Travel-Professional Development</t>
  </si>
  <si>
    <t>Travel-Unallowable Cost-Foreign</t>
  </si>
  <si>
    <t>Administration</t>
  </si>
  <si>
    <t>Audio Visual Expense</t>
  </si>
  <si>
    <t>Binding</t>
  </si>
  <si>
    <t>Chemicals</t>
  </si>
  <si>
    <t>Radiological Materials</t>
  </si>
  <si>
    <t>Prof Development/Training</t>
  </si>
  <si>
    <t>Recruitment/Placement Fees &amp; Expenses</t>
  </si>
  <si>
    <t>Conference Expenses</t>
  </si>
  <si>
    <t>Course Material</t>
  </si>
  <si>
    <t>Electrical Components</t>
  </si>
  <si>
    <t>Electrical System</t>
  </si>
  <si>
    <t>Entertainment</t>
  </si>
  <si>
    <t>Grounds/Moving</t>
  </si>
  <si>
    <t>Insurance Premiums</t>
  </si>
  <si>
    <t>Insurance Premium-not MTDC</t>
  </si>
  <si>
    <t>Linen</t>
  </si>
  <si>
    <t>Laboratory Supplies</t>
  </si>
  <si>
    <t>Maintenance</t>
  </si>
  <si>
    <t>Furnishings &amp; Expendables</t>
  </si>
  <si>
    <t>Maint &amp; Repairs &amp; Reconditioning</t>
  </si>
  <si>
    <t>Materials and Services</t>
  </si>
  <si>
    <t>Mechanical Components</t>
  </si>
  <si>
    <t>Miscellaneous Reipts-not MTDC</t>
  </si>
  <si>
    <t>Non-Reimbursable Expenses</t>
  </si>
  <si>
    <t>Swept Credit Card Charges-Unallowable</t>
  </si>
  <si>
    <t>Office Supplies</t>
  </si>
  <si>
    <t>Outside Purchases</t>
  </si>
  <si>
    <t>MITemps</t>
  </si>
  <si>
    <t>Temporary Help</t>
  </si>
  <si>
    <t>Parking Expense-not MTDC</t>
  </si>
  <si>
    <t>Facilities/Physical Plant Exp-not MTDC</t>
  </si>
  <si>
    <t>Professional Services/Consulting</t>
  </si>
  <si>
    <t>Promotional &amp; Memorabilia</t>
  </si>
  <si>
    <t>Publicity</t>
  </si>
  <si>
    <t>Raw Materials</t>
  </si>
  <si>
    <t>Record Project Overrun-not MTDC</t>
  </si>
  <si>
    <t>Recreation Related Expenses</t>
  </si>
  <si>
    <t>Prizes &amp; Awards-Other</t>
  </si>
  <si>
    <t>Rewards &amp; Recognition</t>
  </si>
  <si>
    <t>Safety Protective Equipment</t>
  </si>
  <si>
    <t>Service Contracts</t>
  </si>
  <si>
    <t>Seminar/Workshop/Conference Costs</t>
  </si>
  <si>
    <t>External Space Rental-not MTDC</t>
  </si>
  <si>
    <t>Use of Internal Facilities</t>
  </si>
  <si>
    <t>Copying Expense</t>
  </si>
  <si>
    <t>Insurance Recovery</t>
  </si>
  <si>
    <t>Subrecipient Agreement-not MTDC</t>
  </si>
  <si>
    <t>Construction Contract Non-Supplemental</t>
  </si>
  <si>
    <t>Contract Services</t>
  </si>
  <si>
    <t>Outpatient Services - Medial use only</t>
  </si>
  <si>
    <t>Insurance Plan Programs - Medical</t>
  </si>
  <si>
    <t>Books &amp; Publications</t>
  </si>
  <si>
    <t>Printing</t>
  </si>
  <si>
    <t>PrePress Services</t>
  </si>
  <si>
    <t>Serials</t>
  </si>
  <si>
    <t>Royalties</t>
  </si>
  <si>
    <t>Subscriptions</t>
  </si>
  <si>
    <t>Market Research Services</t>
  </si>
  <si>
    <t>International Mail</t>
  </si>
  <si>
    <t>Courier Services</t>
  </si>
  <si>
    <t>Meetings - Materials &amp; Supplies</t>
  </si>
  <si>
    <t>Utilities-not MTDC</t>
  </si>
  <si>
    <t>Gas-not MTDC</t>
  </si>
  <si>
    <t>Outside Services-Chillers-not MTDC</t>
  </si>
  <si>
    <t>Fuel-not MTDC</t>
  </si>
  <si>
    <t>Food</t>
  </si>
  <si>
    <t>Alcoholic Beverages</t>
  </si>
  <si>
    <t>Fees - Administrative</t>
  </si>
  <si>
    <t>Architect &amp; Engineering Base Fees</t>
  </si>
  <si>
    <t>Fees - Legal</t>
  </si>
  <si>
    <t>Fees-Government</t>
  </si>
  <si>
    <t>Service Facilities</t>
  </si>
  <si>
    <t>Service Facilities-not MTDC</t>
  </si>
  <si>
    <t>Bad Debts</t>
  </si>
  <si>
    <t>Cancellation - Repayment</t>
  </si>
  <si>
    <t>Experimental Subjects</t>
  </si>
  <si>
    <t>Memberships and Dues</t>
  </si>
  <si>
    <t>Miscellaneous</t>
  </si>
  <si>
    <t>Non-IS Telephone &amp; Network Charges</t>
  </si>
  <si>
    <t>IS Telephone &amp; Network One-Time Charges</t>
  </si>
  <si>
    <t>IS Telephone Monthly Charges</t>
  </si>
  <si>
    <t>Tel &amp; Network Proxy Rate-Service</t>
  </si>
  <si>
    <t>Equip/Furniture-Major-not MTDC</t>
  </si>
  <si>
    <t>Equipment Rental-not MTDC</t>
  </si>
  <si>
    <t>Software</t>
  </si>
  <si>
    <t>Software Maintenance Costs</t>
  </si>
  <si>
    <t>Expense Outstanding</t>
  </si>
  <si>
    <t>Other Charges</t>
  </si>
  <si>
    <t>Tuition-RA-not MTDC</t>
  </si>
  <si>
    <t>Tuition-Other-not MTDC</t>
  </si>
  <si>
    <t>Fellows Extended Medical Insurance-not MTDC</t>
  </si>
  <si>
    <t>Grad Student Fellow Stipends-not MTDC</t>
  </si>
  <si>
    <t>Undergrad Student Fees-not MTDC</t>
  </si>
  <si>
    <t>Trash/Waste Removal-not MTDC</t>
  </si>
  <si>
    <t>Interest Income</t>
  </si>
  <si>
    <t>Sponsor-Funded Student Aid</t>
  </si>
  <si>
    <t>Royalty Revenues</t>
  </si>
  <si>
    <t>Publications Revenue</t>
  </si>
  <si>
    <t>Sponsored Billings</t>
  </si>
  <si>
    <t>Permissions Revenue</t>
  </si>
  <si>
    <t>Income-Subsidies</t>
  </si>
  <si>
    <t>Regular Income - Spring</t>
  </si>
  <si>
    <t>Regular Income - Summer</t>
  </si>
  <si>
    <t>Internal Revenue &amp; Billing for Service</t>
  </si>
  <si>
    <t>Licensing Fees</t>
  </si>
  <si>
    <t>Advertising Revenue</t>
  </si>
  <si>
    <t>Subscriptions Revenue</t>
  </si>
  <si>
    <t>Transcript Fees</t>
  </si>
  <si>
    <t>Parking - Employees</t>
  </si>
  <si>
    <t>Internal Billings - Equipment Rental</t>
  </si>
  <si>
    <t>Internal Billings - Insurance</t>
  </si>
  <si>
    <t>Internal Royalty Revenues</t>
  </si>
  <si>
    <t>Internal Billing Space Rental</t>
  </si>
  <si>
    <t>Internal Billings - Sales</t>
  </si>
  <si>
    <t>Conferences &amp; Events Revenue</t>
  </si>
  <si>
    <t>Reprints Revenue</t>
  </si>
  <si>
    <t>Single Copy Sales Revenue</t>
  </si>
  <si>
    <t>List Rental Revenue</t>
  </si>
  <si>
    <t>Rental/Lease Income-Students</t>
  </si>
  <si>
    <t>Subscriptions Revenue-Electronic</t>
  </si>
  <si>
    <t>Reprints-Electronic</t>
  </si>
  <si>
    <t>Other Academic Program Support</t>
  </si>
  <si>
    <t>Credit Card Fees</t>
  </si>
  <si>
    <t>Network Blue New England Insurance Revenue</t>
  </si>
  <si>
    <t>MIT Traditional Insurance Revenue</t>
  </si>
  <si>
    <t>Delta Dental Insurance Revenue</t>
  </si>
  <si>
    <t>Gl Account Id</t>
  </si>
  <si>
    <t>Gl Account Name</t>
  </si>
  <si>
    <t>Glen V &amp; Phyllis F Dorflinger Charitable Remainder</t>
  </si>
  <si>
    <t>Vernon H Grigg Charitable Remainder Unitrust</t>
  </si>
  <si>
    <t>Henry Clyde Jonson Annuity Trust</t>
  </si>
  <si>
    <t>Victor K &amp; Elizabeth T Atkins Unitrust</t>
  </si>
  <si>
    <t>Edgar P Eaton Jr (1944) - G A Unitrust</t>
  </si>
  <si>
    <t>Denman K McNear Unitrust</t>
  </si>
  <si>
    <t>George B Raymond 1955 Unitrust</t>
  </si>
  <si>
    <t>Edward(1934) &amp; Annette Asch Char Remain Unitrust</t>
  </si>
  <si>
    <t>James A Stern Charitable Remainder Unitrust</t>
  </si>
  <si>
    <t>Gunther W Balz Unitrust</t>
  </si>
  <si>
    <t>Harold A B Mcinnes Unitrust</t>
  </si>
  <si>
    <t>Ernest U Buckman Unitrust</t>
  </si>
  <si>
    <t>John M and Jane G Bradley Unitrust</t>
  </si>
  <si>
    <t>Nancy &amp; Bryron Lutman Charit Remaind Unitrst</t>
  </si>
  <si>
    <t>Katherine S Hazen Unitrust</t>
  </si>
  <si>
    <t>Landon T Clay Fund</t>
  </si>
  <si>
    <t>John(1941)&amp;Elizabeth Stern Chart Remainbl Unitrust</t>
  </si>
  <si>
    <t>Paul M Cook Fund</t>
  </si>
  <si>
    <t>J Marshall Cole</t>
  </si>
  <si>
    <t>Topsfield Fund #1</t>
  </si>
  <si>
    <t>C B &amp; R J Damartini (1941) Unitrust</t>
  </si>
  <si>
    <t>Donald(1950)&amp;Sigrid Harnsberger Chart Rem Trust</t>
  </si>
  <si>
    <t>Compton Pooled Income Fund</t>
  </si>
  <si>
    <t>Geroge R &amp; Mary Jo Dvorak (1945) Unitrust</t>
  </si>
  <si>
    <t>Paul K (1947) Mary L Schilling Unitrust</t>
  </si>
  <si>
    <t>David B Powers Unitrust #3</t>
  </si>
  <si>
    <t>Anonymous O Research Fund</t>
  </si>
  <si>
    <t>Herbert F (1944) &amp; Glenna Knape Unitrust</t>
  </si>
  <si>
    <t>Concordia Chen (1962) Unitrust</t>
  </si>
  <si>
    <t>Faculty Memorial Association (FMA)</t>
  </si>
  <si>
    <t>Warren L Towle Unitrust</t>
  </si>
  <si>
    <t>Doris &amp; David (1926) Powers Unitrust</t>
  </si>
  <si>
    <t>The Best Charity Remainder Unitrust</t>
  </si>
  <si>
    <t>Harris E Dexter</t>
  </si>
  <si>
    <t>Edwin G Roos (1944) Annuity Trust</t>
  </si>
  <si>
    <t>Lawrence De Neufville Unitrust</t>
  </si>
  <si>
    <t>Floyd A Lyon Unitrust #2</t>
  </si>
  <si>
    <t>Albert B Van Rennes 5% Unitrust</t>
  </si>
  <si>
    <t>Eben S Draper</t>
  </si>
  <si>
    <t>Stata Development Fund</t>
  </si>
  <si>
    <t>Robert R &amp; Elizabeth T Imsande Unitrust</t>
  </si>
  <si>
    <t>Ruth W &amp; James A Levitan Unitrust</t>
  </si>
  <si>
    <t>Frances E Magnus Unitrust</t>
  </si>
  <si>
    <t>Richard M Adler (1946) Unitrust</t>
  </si>
  <si>
    <t>John J (1945) and K L Freiberger Unitrust</t>
  </si>
  <si>
    <t>Henry Clyde Johnson 1936 Sch Fund</t>
  </si>
  <si>
    <t>Herbert &amp; Dorothy Grier Char Rem Unitrust</t>
  </si>
  <si>
    <t>Stanley N (1942) &amp; Thelma L Golembe Unitrust</t>
  </si>
  <si>
    <t>Robert L &amp; Ruth N Hayes Unitrust</t>
  </si>
  <si>
    <t>Brian G R Hughes Fund</t>
  </si>
  <si>
    <t>Barbara Lago Unitrust</t>
  </si>
  <si>
    <t>D R Weedon Jr (1941) Unitrust 2</t>
  </si>
  <si>
    <t>HM(1994)&amp; GB Paynter Chart Remind Unitrust</t>
  </si>
  <si>
    <t>Anonymous O Building Fund</t>
  </si>
  <si>
    <t>John T Toland Unitrust</t>
  </si>
  <si>
    <t>Peter M Lang (1951) Chart Remain Unitrust</t>
  </si>
  <si>
    <t>A Tobey &amp; Natalie Yu Chart Remain Unitrust</t>
  </si>
  <si>
    <t>D R Weedon Jr Unitrust #3</t>
  </si>
  <si>
    <t>Marjorie Leggett Chartiable Remainder Unitrust</t>
  </si>
  <si>
    <t>L &amp; B Weinberg Chartiable Remainder Unitrust</t>
  </si>
  <si>
    <t>Henry Clyde Johnson Annuity II</t>
  </si>
  <si>
    <t>Taplin Fund</t>
  </si>
  <si>
    <t>Ralph Huntington Gift Annuity Pool</t>
  </si>
  <si>
    <t>James B (1944) &amp; Eliz R Angell Unitrust</t>
  </si>
  <si>
    <t>Edwin G Roos Annunity Trust #2</t>
  </si>
  <si>
    <t>Gertrude D LaCroix Unitrust</t>
  </si>
  <si>
    <t>Raymond S Stata Annuity Trust</t>
  </si>
  <si>
    <t>Claude M McCord Jr Unitrust</t>
  </si>
  <si>
    <t>Income Fund A</t>
  </si>
  <si>
    <t>Artisan Partners L P</t>
  </si>
  <si>
    <t>Charles &amp; Joan Lawson Unitrust</t>
  </si>
  <si>
    <t>Edward L Hoyt Charitable Remainder Unitrust</t>
  </si>
  <si>
    <t>Eleanor &amp; William Howlett Charitable Remainder</t>
  </si>
  <si>
    <t>Investments Pool A Templeton Management</t>
  </si>
  <si>
    <t>Clifford H Heselton Charitable Remainder Unitrust</t>
  </si>
  <si>
    <t>Income Pool Fund</t>
  </si>
  <si>
    <t>P J Solondz Charitable Remainder Unitrust</t>
  </si>
  <si>
    <t>Walter P (1941) &amp; Carolyn Y Keith Unitrust</t>
  </si>
  <si>
    <t>Independent Residence Development</t>
  </si>
  <si>
    <t>H J Kaiser Family Foundation</t>
  </si>
  <si>
    <t>Alfreda &amp; Melvin Posin Charitable Remain Unitrust</t>
  </si>
  <si>
    <t>Earp F Jennings Jr (1939) Unitrust</t>
  </si>
  <si>
    <t>Edward Webster Unitrust</t>
  </si>
  <si>
    <t>Herbert W (1946) &amp;  Virginia G Oedel</t>
  </si>
  <si>
    <t>Investments Pool A - Supplemental #2</t>
  </si>
  <si>
    <t>G &amp; A Noble Charitable Remainder Unitrust</t>
  </si>
  <si>
    <t>K &amp; L (1942) Stouse Jr Charit Remainder Unitrust</t>
  </si>
  <si>
    <t>Dana W (1952) &amp; O Jeanne D'Arc Mayo Unitrust</t>
  </si>
  <si>
    <t>CM Clay 1948 Charitable Remainder Unitrust</t>
  </si>
  <si>
    <t>Floyd A Lyon 42 Unitrust</t>
  </si>
  <si>
    <t>Mary Frances P Wagley Charitable Unitrust</t>
  </si>
  <si>
    <t>McMillan Charitable Remainder Unitrust</t>
  </si>
  <si>
    <t>Harold J (1939) &amp; Elizabeth S Muckley Annity</t>
  </si>
  <si>
    <t>Denman "48 &amp; Barbara McNear Charitable</t>
  </si>
  <si>
    <t>James F Howy (1943) Charitable Remainder</t>
  </si>
  <si>
    <t>Charles L Wellard Unitrust #2</t>
  </si>
  <si>
    <t>Sarah B Cutler Remainder Unitrust</t>
  </si>
  <si>
    <t>Allen Latham Jr Unitrust</t>
  </si>
  <si>
    <t>Gustaf Lindberg</t>
  </si>
  <si>
    <t>S E &amp; L A Lunden Unitrust</t>
  </si>
  <si>
    <t>William R Hauke Jr Unitrust</t>
  </si>
  <si>
    <t>William &amp; Florence Coffee Unitrust</t>
  </si>
  <si>
    <t>Edwrad O Vetter (1942) Fund</t>
  </si>
  <si>
    <t>Gordon K &amp; Marion O Lister</t>
  </si>
  <si>
    <t>R &amp; N Sebell Charitable Remainder Unitrust</t>
  </si>
  <si>
    <t>FW &amp; EF Greer Charitable Remain Unitrust</t>
  </si>
  <si>
    <t>Harold &amp; Elizabeth Muckley Annunity Trust #3</t>
  </si>
  <si>
    <t>Walter M May Charitable Remainder</t>
  </si>
  <si>
    <t>Gladys F MacDonald Unitrust #1</t>
  </si>
  <si>
    <t>Gladys F MacDonald Unitrust #2</t>
  </si>
  <si>
    <t>Gilbert &amp; Alice Noble Charitable Remainder</t>
  </si>
  <si>
    <t>Gladys F MacDonald Unitrust #4</t>
  </si>
  <si>
    <t>Thomas &amp; Sally Defazio Unitrust</t>
  </si>
  <si>
    <t>John F McCarty #2</t>
  </si>
  <si>
    <t>The McLaurin Pooled Income Fund</t>
  </si>
  <si>
    <t>William F Mullen Unitrust</t>
  </si>
  <si>
    <t>Milton R McGuire Unitrust</t>
  </si>
  <si>
    <t>Katherine &amp; Louis Stouce Charitable Remainder</t>
  </si>
  <si>
    <t>Jean Montagu (1955) Unitrust</t>
  </si>
  <si>
    <t>Jacqueline &amp; Bruce (1949) Calhoun Trust</t>
  </si>
  <si>
    <t>Royden L. Burbank (1919) Charitable Remainder Unit</t>
  </si>
  <si>
    <t>David S Saxon Unitrust</t>
  </si>
  <si>
    <t>Lindsay Russell Charitable Unitrust</t>
  </si>
  <si>
    <t>P Rudovsky &amp; J Mackay Charitable Remainder Unitrus</t>
  </si>
  <si>
    <t>Robert Welles #1 Unitrust</t>
  </si>
  <si>
    <t>Robert Welles #2 Unitrust</t>
  </si>
  <si>
    <t>Investment Land &amp; Buildings-Pool A</t>
  </si>
  <si>
    <t>Investment Land &amp; Buildings-Pool C</t>
  </si>
  <si>
    <t>Investment-Construction in Process</t>
  </si>
  <si>
    <t>Accumulated Depreciation-Investments</t>
  </si>
  <si>
    <t>Investments Pool A Wellington Real Asset Fund</t>
  </si>
  <si>
    <t>Milton H Streeter Unitrust</t>
  </si>
  <si>
    <t>Unemployee Comp Insurance Reserve</t>
  </si>
  <si>
    <t>C M Clay (1948) Charitable Remainder Unitrust #2</t>
  </si>
  <si>
    <t>Dr. Edward E. David Jr. Unitrust</t>
  </si>
  <si>
    <t>Investment</t>
  </si>
  <si>
    <t>F P Vonolker</t>
  </si>
  <si>
    <t>Samuel Blake Charitable Remainder Unitrust</t>
  </si>
  <si>
    <t>Richard P Gruen Charitable Remainder #2</t>
  </si>
  <si>
    <t>Kenneth &amp; Jeanne Wadleigh Unitrust</t>
  </si>
  <si>
    <t>Stanley &amp; Sheila Sydney Charitable Remainder Unitr</t>
  </si>
  <si>
    <t>Edwin G Roos &amp; Mary Ann Evans Charitable Rem Ut #5</t>
  </si>
  <si>
    <t>Jean &amp; Kyra Montagu Unitrust #2</t>
  </si>
  <si>
    <t>D &amp; J Bishop Charitable Remainder Initrust</t>
  </si>
  <si>
    <t>Arthur &amp; Carol Chen Unitrust</t>
  </si>
  <si>
    <t>A Tobey &amp; Natalie Yu Unitrust #2</t>
  </si>
  <si>
    <t>Hubert E. Knipmeyer Charitable Remainder Unitrust</t>
  </si>
  <si>
    <t>Charles H. &amp;  Ann E Spaulding Unitrust #2</t>
  </si>
  <si>
    <t>HEFA Deposits - Settlement Account</t>
  </si>
  <si>
    <t>Ralph L. Evans Jr. Unitrust</t>
  </si>
  <si>
    <t>Thomas G. (1962) &amp; Louise T. Burns Unitrust</t>
  </si>
  <si>
    <t>Jonathan Whitney</t>
  </si>
  <si>
    <t>Internal Loan Settlement</t>
  </si>
  <si>
    <t>Kathlyn Langford Wolfe Prize In M S H &amp;</t>
  </si>
  <si>
    <t>Special Distribution - FY2000</t>
  </si>
  <si>
    <t>Inv - City of London Global Nat'l Resources</t>
  </si>
  <si>
    <t>Ronald A. Kunrtz Unitrust #1</t>
  </si>
  <si>
    <t>Ronald A. Kurtz Unitrust #3</t>
  </si>
  <si>
    <t>Series J Swap - Merrill</t>
  </si>
  <si>
    <t>Series J Swap - Lehman</t>
  </si>
  <si>
    <t>Nuclear Reactor Laboratory Fund</t>
  </si>
  <si>
    <t>Carl M Mueller Unitrust</t>
  </si>
  <si>
    <t>M&amp;R Cowen Charitable Remainder Unitrust</t>
  </si>
  <si>
    <t>Museum Of Science Cooperative</t>
  </si>
  <si>
    <t>Pool A Acadian Asset Management</t>
  </si>
  <si>
    <t>Joseph M Buswell Unitrust</t>
  </si>
  <si>
    <t>James S Parsons Unitrust</t>
  </si>
  <si>
    <t>Gordon A Pope (1939) Unitrust</t>
  </si>
  <si>
    <t>Richard Piez Unitrust</t>
  </si>
  <si>
    <t>Pool A Hansverger Global Investors</t>
  </si>
  <si>
    <t>Edwin G Roos &amp; Mary Ann Evans Charitable Rem Ut #4</t>
  </si>
  <si>
    <t>Research Gift &amp; Opns Pool</t>
  </si>
  <si>
    <t>Pic-Tel Fund</t>
  </si>
  <si>
    <t>David B Powers Unitrust</t>
  </si>
  <si>
    <t>M &amp; R Cowen Charitable Remainder Unitrust</t>
  </si>
  <si>
    <t>Anonymous K Cancer Ctr Res Fund Investment</t>
  </si>
  <si>
    <t>Richard Meyers Unitrust</t>
  </si>
  <si>
    <t>James S Parson Unitrust II</t>
  </si>
  <si>
    <t>David &amp; Doris Powers Unitrust #2</t>
  </si>
  <si>
    <t>Michael V &amp; Jeanette Herasimchuk Unitrust</t>
  </si>
  <si>
    <t>WB Rogers Pooled Income Fund</t>
  </si>
  <si>
    <t>WA &amp; JF Rosenblith Unitrust</t>
  </si>
  <si>
    <t>A &amp; C Handleman Charitable Remainder Unitrust</t>
  </si>
  <si>
    <t>Richard A. Blanchard Charitable Remainder Unitrust</t>
  </si>
  <si>
    <t>Robert J Shillman Fund</t>
  </si>
  <si>
    <t>David H Koch Cancer Research Fund</t>
  </si>
  <si>
    <t>R P Gruen Charitable Remainder Unitrust</t>
  </si>
  <si>
    <t>MIT Special Assets</t>
  </si>
  <si>
    <t>S A Parkinson Charitable Remainder Unitrust</t>
  </si>
  <si>
    <t>Special Investment Funds</t>
  </si>
  <si>
    <t>Technical Licensing Office (TLO)</t>
  </si>
  <si>
    <t>Flyod Lyon Unitrust #3</t>
  </si>
  <si>
    <t>W E Scott Charitable Remainder Unitrust</t>
  </si>
  <si>
    <t>M &amp; K Brillhart Chartitable Remainder Uniturst</t>
  </si>
  <si>
    <t>Katherine &amp; Edward B Walker 1944 Unitrust</t>
  </si>
  <si>
    <t>Sander Rubin Charitable Remainder</t>
  </si>
  <si>
    <t>G S Balz Charitable Remainder Unitrust</t>
  </si>
  <si>
    <t>Anonymous IS Char Remainder Unitrust</t>
  </si>
  <si>
    <t>Ronald Kurtz Fund</t>
  </si>
  <si>
    <t>EDx Cash Account</t>
  </si>
  <si>
    <t>Northgate Mang Security Deposits</t>
  </si>
  <si>
    <t>Settlement for Cash</t>
  </si>
  <si>
    <t>Pool A Cash - City of London Fund</t>
  </si>
  <si>
    <t>Ivestment Cash - Pool A (Artisan)</t>
  </si>
  <si>
    <t>Investment Cash - Pool A (Templeton)</t>
  </si>
  <si>
    <t>Investment Cash - Pool A Acadian Asset Mngt</t>
  </si>
  <si>
    <t>Invest Cash - Pool A Hansberger Global Investor</t>
  </si>
  <si>
    <t>Investment Cash - Downtown Assocaites II</t>
  </si>
  <si>
    <t>Petty Cash Funds - Departments</t>
  </si>
  <si>
    <t>Record Dept Checks Rec/New Cash System</t>
  </si>
  <si>
    <t>Record TLO Checks Received</t>
  </si>
  <si>
    <t>Investment Cash - Acadian Int'l</t>
  </si>
  <si>
    <t>Investment Cash - Artisan Int'l</t>
  </si>
  <si>
    <t>Principal Account for Skyline Asset Management</t>
  </si>
  <si>
    <t>Investment Cash - Wellington Int'l</t>
  </si>
  <si>
    <t>City of London Global Natural Resources</t>
  </si>
  <si>
    <t>Commingled International Small Cap Cash</t>
  </si>
  <si>
    <t>Petty Cash-SING</t>
  </si>
  <si>
    <t>Future Capital Projects Seperately Invested Fund</t>
  </si>
  <si>
    <t>Investment Cash - Pool A (Wellington Real Asset)</t>
  </si>
  <si>
    <t>Taxable Bonds Cash, Series B</t>
  </si>
  <si>
    <t>Lincoln Lab Cash Account</t>
  </si>
  <si>
    <t>Tech Review Checking Account</t>
  </si>
  <si>
    <t>Bank of America Clearing</t>
  </si>
  <si>
    <t>Bank of America Refund</t>
  </si>
  <si>
    <t>Investment Cash - Commingled Emerging Markets</t>
  </si>
  <si>
    <t>SING Cash Account</t>
  </si>
  <si>
    <t>Bank of America Subscription Refunds</t>
  </si>
  <si>
    <t>Cashier Exchange Account</t>
  </si>
  <si>
    <t>Credit Union Deposit</t>
  </si>
  <si>
    <t>EDx Investments</t>
  </si>
  <si>
    <t>MIT Press - Foreign Funds</t>
  </si>
  <si>
    <t>MIT Credit Union-DLC's</t>
  </si>
  <si>
    <t>MIT BOA - DLC's</t>
  </si>
  <si>
    <t>Investment Cash - Pool C Advisory</t>
  </si>
  <si>
    <t>Investment Cash - Pool A</t>
  </si>
  <si>
    <t>Investment Cash - Pool A (Amerindo)</t>
  </si>
  <si>
    <t>Investment Cash - Separately Invested</t>
  </si>
  <si>
    <t>Investment Cash - Pool A (Strong)</t>
  </si>
  <si>
    <t>Investment Cash - Pool A (Neuberg)</t>
  </si>
  <si>
    <t>Investment Cash - Pool C Managed Bonds</t>
  </si>
  <si>
    <t>Investment Cash - TR Illiquid Cash</t>
  </si>
  <si>
    <t>Investment Cash - PR Illiquid Cash</t>
  </si>
  <si>
    <t>Investment Cash - Pool A - Foreign</t>
  </si>
  <si>
    <t>State Street Bank Custody Clearing (INV)</t>
  </si>
  <si>
    <t>BankBoston Credit Card Clearing (INV)</t>
  </si>
  <si>
    <t>Investment Cash Clearing</t>
  </si>
  <si>
    <t>Investment Cash - LIFS Pool</t>
  </si>
  <si>
    <t>Operating Cash Clearing</t>
  </si>
  <si>
    <t>BOA Clearing Account</t>
  </si>
  <si>
    <t>BOA Bank Card Services</t>
  </si>
  <si>
    <t>BOA Pool C</t>
  </si>
  <si>
    <t>BOA BCS IMPREST</t>
  </si>
  <si>
    <t>Cashiers Deposits -- 712-0035</t>
  </si>
  <si>
    <t>Payroll Batch -- 8305-0738</t>
  </si>
  <si>
    <t>Payroll Garnishment</t>
  </si>
  <si>
    <t>PR Concentration 8011-7704</t>
  </si>
  <si>
    <t>Student Services Center - Cash</t>
  </si>
  <si>
    <t>Student Activities Deposits</t>
  </si>
  <si>
    <t>Student Financial Services Direct Deposit BankAcct</t>
  </si>
  <si>
    <t>Cambridge Trust Co</t>
  </si>
  <si>
    <t>Medicare Part D</t>
  </si>
  <si>
    <t>Campus Accounts Payable Cash</t>
  </si>
  <si>
    <t>Kwajalein Branch Bank of Hawaii</t>
  </si>
  <si>
    <t>Bank of America Benefits Accounting ACH Debit</t>
  </si>
  <si>
    <t>Escrow Acctng</t>
  </si>
  <si>
    <t>MIT Air Force Special Account</t>
  </si>
  <si>
    <t>MIT Army Special Account</t>
  </si>
  <si>
    <t>MIT Navy Special Account</t>
  </si>
  <si>
    <t>Activities Pilot BankBoston Balance</t>
  </si>
  <si>
    <t>Residential Life Programs Finance</t>
  </si>
  <si>
    <t>Investment - Common Fund</t>
  </si>
  <si>
    <t>Cash - Barton</t>
  </si>
  <si>
    <t>Cash Reclassification</t>
  </si>
  <si>
    <t>Cash - WMBR</t>
  </si>
  <si>
    <t>Singapore Accounts Payable Cash</t>
  </si>
  <si>
    <t>Singapore Cash - BOA - USD</t>
  </si>
  <si>
    <t>Singapore Cash - Citibank ACH</t>
  </si>
  <si>
    <t>Singapore Cash - Citibank Cash Deposit</t>
  </si>
  <si>
    <t>Singapore Cash - Bank of America Fixed Deposit</t>
  </si>
  <si>
    <t>Asset conversion for Fixed Asset</t>
  </si>
  <si>
    <t>BOA-Government Money Market</t>
  </si>
  <si>
    <t>BOA-MIT Euro Concentration</t>
  </si>
  <si>
    <t>BOA-MIT SUTD Concentration</t>
  </si>
  <si>
    <t>MIT India Trust (Central Bank of India)</t>
  </si>
  <si>
    <t>BOA-MIT INCOMING WIRE</t>
  </si>
  <si>
    <t>to be reused</t>
  </si>
  <si>
    <t>Interfund Receivables (Payable)</t>
  </si>
  <si>
    <t>Accounts Receivable - General - Reconciliation</t>
  </si>
  <si>
    <t xml:space="preserve"> TLO A/R - General - Reconciliation</t>
  </si>
  <si>
    <t>A/R - Novartis</t>
  </si>
  <si>
    <t>Accounts Receivable - Sponsored - Reconciliation</t>
  </si>
  <si>
    <t>A/R - Sponsored - Reconciliation - Downpayment</t>
  </si>
  <si>
    <t>SING ForEx - AR Currency Adjustments</t>
  </si>
  <si>
    <t>Accounts Receivable - Control Account</t>
  </si>
  <si>
    <t>Accounts Receivable - Cash - Clearing</t>
  </si>
  <si>
    <t>Accounts Receivable - Consolidation Entries</t>
  </si>
  <si>
    <t>A/R Internal Order Settlement Account</t>
  </si>
  <si>
    <t>Lyme Loan 270 Albany St Prin Repayment</t>
  </si>
  <si>
    <t>Cashiers Distribution Clearing Cash &amp; Checks</t>
  </si>
  <si>
    <t>DB Plan Administrative Expenses</t>
  </si>
  <si>
    <t>AR - Retiree Welfare Medical Plan</t>
  </si>
  <si>
    <t>AR - Barton</t>
  </si>
  <si>
    <t>Receivable for EB and Vacation Carryforward</t>
  </si>
  <si>
    <t>Advance Payroll</t>
  </si>
  <si>
    <t>Receivable - BSSF F&amp;A Carryforward</t>
  </si>
  <si>
    <t>Receivable - F&amp;A Carryforward</t>
  </si>
  <si>
    <t>General Accounts Receivable Deduction</t>
  </si>
  <si>
    <t>AR # EDX DUE TO/FROM RECEIVABLES</t>
  </si>
  <si>
    <t>Accounts Receivable from MGHPCC</t>
  </si>
  <si>
    <t>A/R Foreign License</t>
  </si>
  <si>
    <t>A/R List Rental Revenue</t>
  </si>
  <si>
    <t>A/R Single Copy Sales</t>
  </si>
  <si>
    <t>Receivables - Investments Sold</t>
  </si>
  <si>
    <t>Receivables - Dividends and Interest</t>
  </si>
  <si>
    <t>Receivables John Hancock - GAC</t>
  </si>
  <si>
    <t>Receivables - Other</t>
  </si>
  <si>
    <t>Unrealized G/L - Investments</t>
  </si>
  <si>
    <t>Unrealized G/L - Accounts Receivable</t>
  </si>
  <si>
    <t>Unrealized Gain/Loss - Other</t>
  </si>
  <si>
    <t>BOA - Pension Payroll</t>
  </si>
  <si>
    <t>Tax Receivables</t>
  </si>
  <si>
    <t>Claims Receivables</t>
  </si>
  <si>
    <t>SSB Securtiies Lending</t>
  </si>
  <si>
    <t>Annuities Receivable</t>
  </si>
  <si>
    <t>Workers Comp - cash collateral</t>
  </si>
  <si>
    <t>Provision of Claims Receivables</t>
  </si>
  <si>
    <t>Claims Receivable - Cleared</t>
  </si>
  <si>
    <t>Claims Receivable - Forgiven</t>
  </si>
  <si>
    <t>Claims-Check Clearing</t>
  </si>
  <si>
    <t>Do not use this account.</t>
  </si>
  <si>
    <t>Paid Pledges</t>
  </si>
  <si>
    <t>Pledges Receivable</t>
  </si>
  <si>
    <t>Discount on Pledge Receivable</t>
  </si>
  <si>
    <t>Allowance for Uncollectable Pledges</t>
  </si>
  <si>
    <t>Pledges Receivable- Settlement Account</t>
  </si>
  <si>
    <t>Pledges Receivable Consolidation</t>
  </si>
  <si>
    <t>For later use</t>
  </si>
  <si>
    <t>Contracts in Progress</t>
  </si>
  <si>
    <t>Lincoln CIP</t>
  </si>
  <si>
    <t>Contracts in Progress - Consolidation Entries</t>
  </si>
  <si>
    <t>Inventory - General</t>
  </si>
  <si>
    <t>Endicott House Inventory</t>
  </si>
  <si>
    <t>Microreproduction Inventory</t>
  </si>
  <si>
    <t>Inventory Settlement</t>
  </si>
  <si>
    <t>MITAC Inventory Activities</t>
  </si>
  <si>
    <t>Medical Dept Pharmacy Inventory Expense</t>
  </si>
  <si>
    <t>Museum Shop</t>
  </si>
  <si>
    <t>Microcomputer Center Inventory</t>
  </si>
  <si>
    <t>Museum Inventory</t>
  </si>
  <si>
    <t>PC Service Inventory</t>
  </si>
  <si>
    <t>Graphic Arts - Mailing Service Inventory</t>
  </si>
  <si>
    <t>Graphic Arts Miscellaneous Inventory</t>
  </si>
  <si>
    <t>Graphic Arts - Offset Inventory</t>
  </si>
  <si>
    <t>Taunton Surplus Warehouse</t>
  </si>
  <si>
    <t>Lab Supplies - General Inventory</t>
  </si>
  <si>
    <t>MIT Press Bound Books</t>
  </si>
  <si>
    <t>MIT Press Computer Composition 1</t>
  </si>
  <si>
    <t>MIT Press Journals Inventory - WIP</t>
  </si>
  <si>
    <t>MIT Press - Journals Computer</t>
  </si>
  <si>
    <t>Inventory Asset Account</t>
  </si>
  <si>
    <t>MIT Press - Paper Inventory</t>
  </si>
  <si>
    <t>MIT Press Folded and Gathered Stock</t>
  </si>
  <si>
    <t>Journals Software Development</t>
  </si>
  <si>
    <t>MIT Press WIP Inventory</t>
  </si>
  <si>
    <t>Cable Inventory</t>
  </si>
  <si>
    <t>Building Service Stock</t>
  </si>
  <si>
    <t>Stockroom E19</t>
  </si>
  <si>
    <t>Carpentry Stock</t>
  </si>
  <si>
    <t>Locksmith Stock</t>
  </si>
  <si>
    <t>Paint Stock</t>
  </si>
  <si>
    <t>Glass and Shade Stock</t>
  </si>
  <si>
    <t>Broad Inventory</t>
  </si>
  <si>
    <t>Institute Inventories Settlements</t>
  </si>
  <si>
    <t>Deferred Charges - Suspense</t>
  </si>
  <si>
    <t>Deferred Charges - Clearing Accounts</t>
  </si>
  <si>
    <t>Deferred Charges - Other</t>
  </si>
  <si>
    <t>Deferred Charges - Allocation</t>
  </si>
  <si>
    <t>Deferred Charges - Lab &amp; Facilities</t>
  </si>
  <si>
    <t>Barton # Other Assets</t>
  </si>
  <si>
    <t>Deferred Charges - Consolidation Entries</t>
  </si>
  <si>
    <t>Deferred Pension Expense</t>
  </si>
  <si>
    <t>Non Current Retirement Asset</t>
  </si>
  <si>
    <t>SING Deferred Expenses - EB Allocation</t>
  </si>
  <si>
    <t>Faculty Mortgage</t>
  </si>
  <si>
    <t>Deferred Charges Settlement Difference</t>
  </si>
  <si>
    <t>Refinancing Agreement Notes</t>
  </si>
  <si>
    <t>Refinancing Interest Notes</t>
  </si>
  <si>
    <t>Middle Income Loan Fund</t>
  </si>
  <si>
    <t>HK Brown - R E Development LN</t>
  </si>
  <si>
    <t>Bursars</t>
  </si>
  <si>
    <t>A J &amp; F Casaretto Loan Fund</t>
  </si>
  <si>
    <t>Deans Loan Fund</t>
  </si>
  <si>
    <t>Jurgis J Geguzis Loan Fund</t>
  </si>
  <si>
    <t>Graduate Loan Fund</t>
  </si>
  <si>
    <t>Hanks Loan Fund</t>
  </si>
  <si>
    <t>Guaranteed Loan Program - MIT</t>
  </si>
  <si>
    <t>Kerr Foundation</t>
  </si>
  <si>
    <t>Clive Lacy Student Loans</t>
  </si>
  <si>
    <t>Livanos Loan Fund</t>
  </si>
  <si>
    <t>George H May Loan Fund</t>
  </si>
  <si>
    <t>NDSL - 5%</t>
  </si>
  <si>
    <t>R M Parsons Student Loan Fund</t>
  </si>
  <si>
    <t>Proctor &amp; Gamble - Chem Eng Loan</t>
  </si>
  <si>
    <t>Tech Co - Maker Loans</t>
  </si>
  <si>
    <t>GE Fnd Forgivable Loan Fund</t>
  </si>
  <si>
    <t>GE Forgivable Loans - Woman &amp; Minorities</t>
  </si>
  <si>
    <t>Second Century Loan Fund</t>
  </si>
  <si>
    <t>Technology Loan Fund</t>
  </si>
  <si>
    <t>Tech Loan Fund - 2 - L Unsubidized</t>
  </si>
  <si>
    <t>Tech Loan Fund - 2 - GL Fed-Guarantee</t>
  </si>
  <si>
    <t>Tech Loan Fund - 2 - FL For Stud Sub</t>
  </si>
  <si>
    <t>9% GSL Before 10/1/81</t>
  </si>
  <si>
    <t>US Steel Loan Receivable</t>
  </si>
  <si>
    <t>GSL - Help 8%</t>
  </si>
  <si>
    <t>Allowance for Doubtful Loan Accounts</t>
  </si>
  <si>
    <t>Student Loan Settlement</t>
  </si>
  <si>
    <t>Short Term Cash Advance Clearing</t>
  </si>
  <si>
    <t>Cash Account Outside Scholarships</t>
  </si>
  <si>
    <t>Outside Hospital Income Clearing</t>
  </si>
  <si>
    <t>Parent Loans Notes Receivable</t>
  </si>
  <si>
    <t>Health Service Income Clearing</t>
  </si>
  <si>
    <t>Cash Payments - GSL</t>
  </si>
  <si>
    <t>MIT Stafford Loans</t>
  </si>
  <si>
    <t>Direct Loans</t>
  </si>
  <si>
    <t>Fast Fund</t>
  </si>
  <si>
    <t>Spon Billing Clearing - Bursar</t>
  </si>
  <si>
    <t>Student Fees Receivable</t>
  </si>
  <si>
    <t>Reserve For Doubtful Accounts</t>
  </si>
  <si>
    <t>Student Fees Clearing - Advances</t>
  </si>
  <si>
    <t>Student Fees Clearing - P/R Ded</t>
  </si>
  <si>
    <t>Student Fees Clearing - Cash</t>
  </si>
  <si>
    <t>Student Loans Receivable Clearing</t>
  </si>
  <si>
    <t>Student Loan Issues Clearing</t>
  </si>
  <si>
    <t>Checks Returned Unpaid - TLF</t>
  </si>
  <si>
    <t>Student Receivable Credit Balances</t>
  </si>
  <si>
    <t>Woods Hole Student Receivable</t>
  </si>
  <si>
    <t>Short Term Loan Repayment - Clearing</t>
  </si>
  <si>
    <t>SAR Collection Account</t>
  </si>
  <si>
    <t>Educational Loan Fund</t>
  </si>
  <si>
    <t>LDAN Clearing II</t>
  </si>
  <si>
    <t>Installment Credit Plan - Tuition</t>
  </si>
  <si>
    <t>Sponsored Billing - Fall</t>
  </si>
  <si>
    <t>Account Receivable - Control Spon Billing</t>
  </si>
  <si>
    <t>Sponsored Billing - Summer</t>
  </si>
  <si>
    <t>Electronics Education Fdn Loan</t>
  </si>
  <si>
    <t>H J &amp; I R Lohbiller Loan Fund</t>
  </si>
  <si>
    <t>Created in error</t>
  </si>
  <si>
    <t>Student Notes-Consolidation GL</t>
  </si>
  <si>
    <t>Student Notes Receivable - Settlement Account</t>
  </si>
  <si>
    <t>Investments Pool A</t>
  </si>
  <si>
    <t>Investments Pool A - Supplemental</t>
  </si>
  <si>
    <t>Investments Pool A - Foreign</t>
  </si>
  <si>
    <t>H &amp; L Aldrich Unitrust</t>
  </si>
  <si>
    <t>Investments Pool C</t>
  </si>
  <si>
    <t>Investments Pool C - Equities</t>
  </si>
  <si>
    <t>EH Cumpston Charitable Remainder Unitrust</t>
  </si>
  <si>
    <t>Quentin D Groves Unitrust</t>
  </si>
  <si>
    <t>Daniel K Ludwig Chair Fund #2</t>
  </si>
  <si>
    <t>George P Edmonds Jr Unitrust</t>
  </si>
  <si>
    <t>Harold J Muckley Annuity Trust</t>
  </si>
  <si>
    <t>Ivan R Cottrell Immunology Research Fund</t>
  </si>
  <si>
    <t>Y T Li Scholarship Fund</t>
  </si>
  <si>
    <t>George W Clark Unitrust</t>
  </si>
  <si>
    <t>Anonymous H U</t>
  </si>
  <si>
    <t>Anonymous R S</t>
  </si>
  <si>
    <t>Anonymous A Y Unitrust</t>
  </si>
  <si>
    <t>Albert L Zesiger (1951) Athletic Center Fund</t>
  </si>
  <si>
    <t>H&amp;D Grier Chartable Remainder Unitrust #2</t>
  </si>
  <si>
    <t>Anonymous T H Unitrust</t>
  </si>
  <si>
    <t>David Austin Professorship</t>
  </si>
  <si>
    <t>David M Austin Trust</t>
  </si>
  <si>
    <t>Francis H Zenie Fund</t>
  </si>
  <si>
    <t>Leonard Bezark Unitrust</t>
  </si>
  <si>
    <t>Thomas Creamer Unitrust</t>
  </si>
  <si>
    <t>C S Mercer (1939) Unitrust</t>
  </si>
  <si>
    <t>John H Wills Unitrust</t>
  </si>
  <si>
    <t>Charles H &amp; Ann Spaulding Unitrust</t>
  </si>
  <si>
    <t>Skyline Asset Management</t>
  </si>
  <si>
    <t>Richard P Dickson Unitrust</t>
  </si>
  <si>
    <t>James &amp; Ellen Brayton Charitble Remainder Unitrust</t>
  </si>
  <si>
    <t>Ralph B Chapin (1937) Fund</t>
  </si>
  <si>
    <t>Metrowest Charitable Remainder Unitrust</t>
  </si>
  <si>
    <t>Matthew &amp; Linda Fox Unitrust</t>
  </si>
  <si>
    <t>Albert F Clear Unitrust</t>
  </si>
  <si>
    <t>Alex W Dreyfus Professorship</t>
  </si>
  <si>
    <t>Anonymous HB (NA) Unitrust</t>
  </si>
  <si>
    <t>J M Campbell (1925) Unitrust</t>
  </si>
  <si>
    <t>Ira G ruckshank Unitrust</t>
  </si>
  <si>
    <t>Sameul E &amp; Leila Lunden Unitrust 2</t>
  </si>
  <si>
    <t>Roger A Krey (1936) Unitrust</t>
  </si>
  <si>
    <t>Harl &amp; Lois Aldrich Unitrust #2</t>
  </si>
  <si>
    <t>D Reid Weedon Unitrust</t>
  </si>
  <si>
    <t>David G Blanck Jr (1946) Unitrust</t>
  </si>
  <si>
    <t>Paul B Ostergaard Unitrust</t>
  </si>
  <si>
    <t>Gordon Y Billard</t>
  </si>
  <si>
    <t>John B Drisko (1927) Annuity Trust</t>
  </si>
  <si>
    <t>John B Drisko (1927) Unitrust</t>
  </si>
  <si>
    <t>Paul V Bollerman Unitrust</t>
  </si>
  <si>
    <t>Donald C Berkey (1942) Unitrust</t>
  </si>
  <si>
    <t>Walter D Binger</t>
  </si>
  <si>
    <t>Robert W Adenbaum Unitrust</t>
  </si>
  <si>
    <t>Anonymous A W Unitrust</t>
  </si>
  <si>
    <t>William R Stern (1940) Unitrust</t>
  </si>
  <si>
    <t>John C (1947) E Nancy Martin Unitrust</t>
  </si>
  <si>
    <t>William H Maxwell Unitrust</t>
  </si>
  <si>
    <t>SP (1968) &amp; PR Marks Charitb Remainder Unitrust</t>
  </si>
  <si>
    <t>William A Wynat (1944) Charitable Remaind Unitrust</t>
  </si>
  <si>
    <t>Class of 1952 Special Purpose Fund</t>
  </si>
  <si>
    <t>Claude W Brenner Unitrust</t>
  </si>
  <si>
    <t>Future Capital Projects</t>
  </si>
  <si>
    <t>William A M Aburden Professorship</t>
  </si>
  <si>
    <t>Louis Berger Fellowship Fund</t>
  </si>
  <si>
    <t>Joseph Shrier Unitrust</t>
  </si>
  <si>
    <t>Arthur W Vogeley Unitrust</t>
  </si>
  <si>
    <t>Charles L Wellard Unitrust</t>
  </si>
  <si>
    <t>L C Biedenharn JR 1944 Unitrust</t>
  </si>
  <si>
    <t>Pool A Strong/Cornelivson Capital Management</t>
  </si>
  <si>
    <t>Pool A - Amerindo Investment Advisors</t>
  </si>
  <si>
    <t>Pool A Neuberger and Berman</t>
  </si>
  <si>
    <t>Langdon S Flowers Unitrust</t>
  </si>
  <si>
    <t>Ned C (1949) &amp; Jane C Bemis Rice Unitrust</t>
  </si>
  <si>
    <t>Accum Deprec Equipment</t>
  </si>
  <si>
    <t>Accumulated Depreciation Lab Equipment</t>
  </si>
  <si>
    <t>Accumulated Depreciation Capitalized Software</t>
  </si>
  <si>
    <t>Accumulated Depreciation Office Equipment</t>
  </si>
  <si>
    <t>Computer Equip greater than $4k</t>
  </si>
  <si>
    <t>Accumulated Depreciation Computer &gt; $4k</t>
  </si>
  <si>
    <t>EDx Computer Equipment</t>
  </si>
  <si>
    <t>EDx Allowance for Depreciation - Computer</t>
  </si>
  <si>
    <t>Allowance for Depreciation - Leasehold Improvement</t>
  </si>
  <si>
    <t>EDx Allowance for Depreciation - Other</t>
  </si>
  <si>
    <t>EDx Long Term Asset</t>
  </si>
  <si>
    <t>EDx Leasehold Improv</t>
  </si>
  <si>
    <t>EDx Equipment Other</t>
  </si>
  <si>
    <t>EDx Account Payable</t>
  </si>
  <si>
    <t>Reconciliation Account for A/P Downpayment</t>
  </si>
  <si>
    <t>Reconciliation Account For A/P Vendors</t>
  </si>
  <si>
    <t>Cash Discount A/P Clearing - Net</t>
  </si>
  <si>
    <t>Accounts Payable - Edx Due to/from</t>
  </si>
  <si>
    <t>GE MC Purchasing Card</t>
  </si>
  <si>
    <t>Small Differences From A/P Invoice Posting</t>
  </si>
  <si>
    <t>PO Invoice Clearing</t>
  </si>
  <si>
    <t>BOA Visa Purchasing Card</t>
  </si>
  <si>
    <t>EPayables Clearing Account</t>
  </si>
  <si>
    <t>Ghost Card Liability Clearing</t>
  </si>
  <si>
    <t>Blue Cross Clearing Account</t>
  </si>
  <si>
    <t>Accounts Payable - General</t>
  </si>
  <si>
    <t>Northgate Management</t>
  </si>
  <si>
    <t>AMEX Corp Card</t>
  </si>
  <si>
    <t>Liability For Student Loans</t>
  </si>
  <si>
    <t>VISA Purchasing Card</t>
  </si>
  <si>
    <t>Accounts Payable - Special Year End Accrual</t>
  </si>
  <si>
    <t>Accounts Paybable - Securities</t>
  </si>
  <si>
    <t>MIT Press Royalties &amp; Permissions Payable</t>
  </si>
  <si>
    <t>MIT Press Accounts Payable Special</t>
  </si>
  <si>
    <t>Canadian GST</t>
  </si>
  <si>
    <t>Accrued Wages</t>
  </si>
  <si>
    <t>Accounts Payable - Early Retirement</t>
  </si>
  <si>
    <t>AP-F&amp;A Carryforward</t>
  </si>
  <si>
    <t>Accrued Interest Expense</t>
  </si>
  <si>
    <t>Input Tax Clearing on Downpayments</t>
  </si>
  <si>
    <t>Output Tax Clearing on Downpayments</t>
  </si>
  <si>
    <t>A/P &amp; Accrual Settlement</t>
  </si>
  <si>
    <t>Accrued Utilities Expenses</t>
  </si>
  <si>
    <t>Liability for Workmans Compensation</t>
  </si>
  <si>
    <t>EB Carryforward</t>
  </si>
  <si>
    <t>A/P &amp; Accruals - Barton</t>
  </si>
  <si>
    <t>Payable to Whitehead</t>
  </si>
  <si>
    <t>Canadian GST Payments</t>
  </si>
  <si>
    <t>A/P - Consolidation Entries</t>
  </si>
  <si>
    <t>Withholding Tax</t>
  </si>
  <si>
    <t>Prescription Fill Withholding</t>
  </si>
  <si>
    <t>Accrued Medical Claims Reserve - Traditional</t>
  </si>
  <si>
    <t>Accrued Medical Claims Reserve - Flexible</t>
  </si>
  <si>
    <t>Student Extended Plan</t>
  </si>
  <si>
    <t>AP-BISSF F&amp;A Carryforward</t>
  </si>
  <si>
    <t>Exspouse Insurance</t>
  </si>
  <si>
    <t>Hypothetical Tax</t>
  </si>
  <si>
    <t>Massachusetts Performer Withholding Tax</t>
  </si>
  <si>
    <t>A/P - Other Liabilities</t>
  </si>
  <si>
    <t>A/P Federal Government -- Return Sponsor funds</t>
  </si>
  <si>
    <t>Accrued Interest Due to Airforce</t>
  </si>
  <si>
    <t>Withholding Tax (US Based)</t>
  </si>
  <si>
    <t>Withholding Tax (Sing Based)</t>
  </si>
  <si>
    <t>Intercompany Payable to MIT</t>
  </si>
  <si>
    <t>AP - MIT due to/from</t>
  </si>
  <si>
    <t>A/P - Goods Receipt / Invoice Receipt Clearing</t>
  </si>
  <si>
    <t>Accounts Payable - General II</t>
  </si>
  <si>
    <t>Payable for Investment Purchases</t>
  </si>
  <si>
    <t>Payable for Cash Overdraft</t>
  </si>
  <si>
    <t>Payable to Plan Members</t>
  </si>
  <si>
    <t>Payable for Administrative Expenses</t>
  </si>
  <si>
    <t>Payable for Other</t>
  </si>
  <si>
    <t>A/P - Securities Lending</t>
  </si>
  <si>
    <t>A/P - Minority Interest in MIT Invested Assets</t>
  </si>
  <si>
    <t>ForEx - AP Currency Adjustments</t>
  </si>
  <si>
    <t>Dorm Rental Summer Sessions Program</t>
  </si>
  <si>
    <t>Westgate MSH Rents In Advance</t>
  </si>
  <si>
    <t>Summer Term Tuition In Advance</t>
  </si>
  <si>
    <t>Tuition Income - Special Summer Courses</t>
  </si>
  <si>
    <t>Automatic Circultion System</t>
  </si>
  <si>
    <t>Dorm Rentals - Year End CLearing</t>
  </si>
  <si>
    <t>Other Deferred Tuition net of Financial Aid</t>
  </si>
  <si>
    <t>Tax Deferred W/H -New Annuities - 457B</t>
  </si>
  <si>
    <t>BC/BS Deductions - Staff</t>
  </si>
  <si>
    <t>BC/BS Deductions  - Non-Staff</t>
  </si>
  <si>
    <t>BC/BS Option 2 - Staff Deductions</t>
  </si>
  <si>
    <t>BC/BS Option 2 - Non-Staff Deductions</t>
  </si>
  <si>
    <t>Tax Deferred Withholding - VanGuard</t>
  </si>
  <si>
    <t>Group Life Insurance Deductions-Old Life</t>
  </si>
  <si>
    <t>Tax Deferred Withholding - Prudential</t>
  </si>
  <si>
    <t>Tax Deferred Withholding - TIAA - CREF</t>
  </si>
  <si>
    <t>Tax Deferred Witholding-Fidelity</t>
  </si>
  <si>
    <t>Employees Union Dues</t>
  </si>
  <si>
    <t>Tax Deferred W/H-TIAA (Doctors)</t>
  </si>
  <si>
    <t>Tax Deferred Withholding - Non Staff</t>
  </si>
  <si>
    <t>FICA Tax Withholding - Cambridge</t>
  </si>
  <si>
    <t>FICA Tax Withholding - Lincoln</t>
  </si>
  <si>
    <t>State Withholding-Massachusetts-Cambridge</t>
  </si>
  <si>
    <t>State Withholding-Massachusetts-Lincoln</t>
  </si>
  <si>
    <t>State Tax Withholding - California</t>
  </si>
  <si>
    <t>State Tax Withholding - Hawaii</t>
  </si>
  <si>
    <t>Kwajalein Tax</t>
  </si>
  <si>
    <t>Tuition Assistance Plan Tax</t>
  </si>
  <si>
    <t>State Tax Withholding - Pennsylvania</t>
  </si>
  <si>
    <t>StateTax Withholding - New Mexico</t>
  </si>
  <si>
    <t>State Tax Withholding - North Carolina</t>
  </si>
  <si>
    <t>State Tax Withholding - Mississippi</t>
  </si>
  <si>
    <t>State Tax Withholding - Virginia</t>
  </si>
  <si>
    <t>State Tax Withholding - Nevada</t>
  </si>
  <si>
    <t>State Tax Withholding New York</t>
  </si>
  <si>
    <t>State Tax Withholding - Maryland</t>
  </si>
  <si>
    <t>StateTax Withholding - District of Columbia</t>
  </si>
  <si>
    <t>City Tax Withholding - New York</t>
  </si>
  <si>
    <t>Chapter 13 Payroll Deductions</t>
  </si>
  <si>
    <t>Tax Overpayments</t>
  </si>
  <si>
    <t>Fed Income Tax Withheld - Cambridge</t>
  </si>
  <si>
    <t>Fed'l Tax Account Non-Res Aliens Non-Fel</t>
  </si>
  <si>
    <t>Fed Income Tax Withheld - Lincoln</t>
  </si>
  <si>
    <t>Fed'l Tax Non-Res Aliens Fellowship</t>
  </si>
  <si>
    <t>MIT Retirement Plan Employee Deductions</t>
  </si>
  <si>
    <t>Unemployment Tax Liability</t>
  </si>
  <si>
    <t>State Tax Withholding - Colorado</t>
  </si>
  <si>
    <t>State Tax Withholding Ohio</t>
  </si>
  <si>
    <t>State Tax Withholding Alabama</t>
  </si>
  <si>
    <t>Tech Cash Deductions</t>
  </si>
  <si>
    <t>State Tax Withholding Illinois</t>
  </si>
  <si>
    <t>Fed#l Tax W/H of LTD</t>
  </si>
  <si>
    <t>Singapore GST Liability</t>
  </si>
  <si>
    <t>Unidentified Cash Rec-Eff 2/21/72</t>
  </si>
  <si>
    <t>MIT Press - Unidentified Cash</t>
  </si>
  <si>
    <t>Reserve Account For Student Insurance Prog</t>
  </si>
  <si>
    <t>Student Health Insurance</t>
  </si>
  <si>
    <t>Other Deferred Income</t>
  </si>
  <si>
    <t>Liabilities To Life Income Funds</t>
  </si>
  <si>
    <t>LIF LIability-Consolidation</t>
  </si>
  <si>
    <t>Unidentified Wire Transfers</t>
  </si>
  <si>
    <t>Perkins (NDSL) Stud Loan - Fed Gvt Contrib</t>
  </si>
  <si>
    <t>Perkins (NDSL) Student Loans Admin Exp</t>
  </si>
  <si>
    <t>US Office of Education - Bad Loans</t>
  </si>
  <si>
    <t>Perkins (NDSL) Interest Income</t>
  </si>
  <si>
    <t>National Direct - Mass Contribution</t>
  </si>
  <si>
    <t>Liability Account For Agency Funds</t>
  </si>
  <si>
    <t>Liabilities For Unexpended Commitment</t>
  </si>
  <si>
    <t>Liabilities For Overhead Fluctuation</t>
  </si>
  <si>
    <t>Liabilities For Staff Self Insurance</t>
  </si>
  <si>
    <t>Collection &amp; Disbursement Of Mass Sales</t>
  </si>
  <si>
    <t>Westgate MSH - Accrued Liabilities</t>
  </si>
  <si>
    <t>MacGregor House Accrued Liabilities</t>
  </si>
  <si>
    <t>MSH Eastgate Accrued Liabilities</t>
  </si>
  <si>
    <t>Unidentified Wire Transfer &amp; Credit Card Receipts</t>
  </si>
  <si>
    <t>Unemployment Reserve</t>
  </si>
  <si>
    <t>California State Sales Tax</t>
  </si>
  <si>
    <t>Liability Starr Foundation Agency Fund</t>
  </si>
  <si>
    <t>Liabilities - Deposits/Witholdings</t>
  </si>
  <si>
    <t>Liabilities - Deferred Revenues</t>
  </si>
  <si>
    <t>Liabilities - Other Credits</t>
  </si>
  <si>
    <t>Deferred Revenue &amp; Other Credit - Consolidation</t>
  </si>
  <si>
    <t>Liability for Asset Retirement Obligation-Fin 47</t>
  </si>
  <si>
    <t>ARO Liability-Bates (Fin 47, FAS 143)</t>
  </si>
  <si>
    <t>Accured Benefits Liability</t>
  </si>
  <si>
    <t>Liabilities - EB (SING only)</t>
  </si>
  <si>
    <t>Other credits-payroll related</t>
  </si>
  <si>
    <t>WMBR - Other Liabilities</t>
  </si>
  <si>
    <t>Advances from Sponsors</t>
  </si>
  <si>
    <t>Advances from Sponsors - Departmental</t>
  </si>
  <si>
    <t>Advances From Sponsors - Lincoln Lab</t>
  </si>
  <si>
    <t>Advance From Sponsor - SMART</t>
  </si>
  <si>
    <t>Advances - Campus Settlement</t>
  </si>
  <si>
    <t>Advances - Air Force</t>
  </si>
  <si>
    <t>Lincoln Advances</t>
  </si>
  <si>
    <t>Advances - Campus Manual</t>
  </si>
  <si>
    <t>Deferred Revenue - Subscription Liability</t>
  </si>
  <si>
    <t>Deferred Revenue - Conference/Events-TECR</t>
  </si>
  <si>
    <t>Deferred Revenue - Alumni Subscriptions</t>
  </si>
  <si>
    <t>Deferred Revenue - Conference and Events</t>
  </si>
  <si>
    <t>Endownment For Educational Plant</t>
  </si>
  <si>
    <t>Macgregor House Liability</t>
  </si>
  <si>
    <t>Eastgate Liability</t>
  </si>
  <si>
    <t>Westgate Liability</t>
  </si>
  <si>
    <t>MHEFA Series A</t>
  </si>
  <si>
    <t>MHEFA Series B</t>
  </si>
  <si>
    <t>Chemical Engineering Advance - Sloan</t>
  </si>
  <si>
    <t>MHEFA Series C</t>
  </si>
  <si>
    <t>Burton Connor</t>
  </si>
  <si>
    <t>MHEFA Series E</t>
  </si>
  <si>
    <t>Misc Unfunded Plant</t>
  </si>
  <si>
    <t>HEFA - G Liability</t>
  </si>
  <si>
    <t>MHEFA Series H</t>
  </si>
  <si>
    <t>MHEFA Series H Discount</t>
  </si>
  <si>
    <t>351-355 Mass Ave Liability</t>
  </si>
  <si>
    <t>HEFA D - Liability</t>
  </si>
  <si>
    <t>Random Hall Liability</t>
  </si>
  <si>
    <t>Sally Mae - Biology Building</t>
  </si>
  <si>
    <t>MTN Series A Cogeneration Debentures</t>
  </si>
  <si>
    <t>MTN Series A Cog Debentures Discount</t>
  </si>
  <si>
    <t>MTN Series A Century Notes - $50M</t>
  </si>
  <si>
    <t>MTN Series A Century Debentures  Discount</t>
  </si>
  <si>
    <t>MTN Series A Century Notes - $25M</t>
  </si>
  <si>
    <t>MHEFA Series I</t>
  </si>
  <si>
    <t>MHEFA Series I Discount</t>
  </si>
  <si>
    <t>Notes Payable, Fleet Bank - California Products</t>
  </si>
  <si>
    <t>MHEFA Series J-1</t>
  </si>
  <si>
    <t>MHEFA Series J-2</t>
  </si>
  <si>
    <t>MHEFA Series K</t>
  </si>
  <si>
    <t>MHEFA Series K Premium</t>
  </si>
  <si>
    <t>MHEFA Series L</t>
  </si>
  <si>
    <t>MHEFA Series L Premium</t>
  </si>
  <si>
    <t>MHEFA Series M</t>
  </si>
  <si>
    <t>MHEFA Series M Premium</t>
  </si>
  <si>
    <t>Fleet Student Loan</t>
  </si>
  <si>
    <t>Technology Square Loan</t>
  </si>
  <si>
    <t>MHEFA Series N</t>
  </si>
  <si>
    <t>MHEFA Series N Premium</t>
  </si>
  <si>
    <t>MHEFA Series O Principal</t>
  </si>
  <si>
    <t>MHEFA Series O Premium/Discount</t>
  </si>
  <si>
    <t>Taxable Series B Principal</t>
  </si>
  <si>
    <t>Taxable Series B Discount</t>
  </si>
  <si>
    <t>Cantabridgia Properties</t>
  </si>
  <si>
    <t>G Raymond</t>
  </si>
  <si>
    <t>Mortgage Payable</t>
  </si>
  <si>
    <t>Co-Generation Facility SLMA Loan</t>
  </si>
  <si>
    <t>SLMA Equip Program FY90</t>
  </si>
  <si>
    <t>SLMA Equip Program FY91</t>
  </si>
  <si>
    <t>SLMA Equip Program FY92</t>
  </si>
  <si>
    <t>HEFA F</t>
  </si>
  <si>
    <t>SLMA 5ESS IBM Computer</t>
  </si>
  <si>
    <t>SLMA Equip Program FY93</t>
  </si>
  <si>
    <t>SLMA Equip Program FY94</t>
  </si>
  <si>
    <t>SLMA Equip Program FY95</t>
  </si>
  <si>
    <t>NDSL - Matching Funds</t>
  </si>
  <si>
    <t>Sallie Mae Loan</t>
  </si>
  <si>
    <t>Nat'l Shaw Bank - Revolving Loan</t>
  </si>
  <si>
    <t>Fleet Bank EQP Prog FY96</t>
  </si>
  <si>
    <t>Fleet Bank Equipment Program</t>
  </si>
  <si>
    <t>Fleet Loan 270 Albany Street</t>
  </si>
  <si>
    <t>Massbank Loan</t>
  </si>
  <si>
    <t>Bank of New York</t>
  </si>
  <si>
    <t>Broad Capital Lease</t>
  </si>
  <si>
    <t>Bank of America Bridge Loan</t>
  </si>
  <si>
    <t>Bank of America Loan Expansion Real Estate Pool C</t>
  </si>
  <si>
    <t>Short-Term Debt Consolidation</t>
  </si>
  <si>
    <t>Health  Insurance Deduction</t>
  </si>
  <si>
    <t>Credit Union Deductions</t>
  </si>
  <si>
    <t>Net Payroll</t>
  </si>
  <si>
    <t>Life Insurance &amp; Other Deductions</t>
  </si>
  <si>
    <t>Due to MIT</t>
  </si>
  <si>
    <t>Flexible Reimbursement Account Plan</t>
  </si>
  <si>
    <t>MIT Health Plan Deduction</t>
  </si>
  <si>
    <t>Cobra Payroll</t>
  </si>
  <si>
    <t>RWBT Payable</t>
  </si>
  <si>
    <t>Garnishment Payroll</t>
  </si>
  <si>
    <t>Liability Other - Payroll</t>
  </si>
  <si>
    <t>RDBP Payable to MIT - 401h</t>
  </si>
  <si>
    <t>Amounts related to obligation of 401h account</t>
  </si>
  <si>
    <t>EDx Accrued Liab - Vacation</t>
  </si>
  <si>
    <t>EDx Accured Liability - Rent</t>
  </si>
  <si>
    <t>EDx Accured Liability - Other</t>
  </si>
  <si>
    <t>EDx Withholdings, Deposits &amp; Other Credits</t>
  </si>
  <si>
    <t>Edx Advance From Sponsor</t>
  </si>
  <si>
    <t>EDx Deferred Revenue</t>
  </si>
  <si>
    <t>EDx Notes Payable</t>
  </si>
  <si>
    <t>Unrestricted Net Assets - Expendable</t>
  </si>
  <si>
    <t>Unrestricted Net Assets Functioning As Endownment</t>
  </si>
  <si>
    <t>Temporarily Restricted Net Assets</t>
  </si>
  <si>
    <t>Permanently Restricted Net Assets</t>
  </si>
  <si>
    <t>EDx Equity</t>
  </si>
  <si>
    <t>Anticipated Total</t>
  </si>
  <si>
    <t>Summer Faculty-On</t>
  </si>
  <si>
    <t>Summer Faculty-On - Reduced EB</t>
  </si>
  <si>
    <t>Faculty Salaries Tenured-On</t>
  </si>
  <si>
    <t>Faculty Salaries Tenured-On-Reduced EB</t>
  </si>
  <si>
    <t>Faculty Salaries Non-Tenured-On</t>
  </si>
  <si>
    <t>Faculty Salaries Non-Tenured-On-Reduced EB</t>
  </si>
  <si>
    <t>Summer Other Academic-On</t>
  </si>
  <si>
    <t>Summer Other Academic-On-Reduced EB</t>
  </si>
  <si>
    <t>Summer Faculty Special-On</t>
  </si>
  <si>
    <t>Summer Faculty-Off</t>
  </si>
  <si>
    <t>Summer Faculty-Off-Reduced EB</t>
  </si>
  <si>
    <t>Faculty Salaries Tenured-Off</t>
  </si>
  <si>
    <t>Faculty Salaries Tenured-Off-Reduced EB</t>
  </si>
  <si>
    <t>Faculty Salaries Non-Tenured-Off</t>
  </si>
  <si>
    <t>Faculty Salaries Non-Tenured-Off-Reduced EB</t>
  </si>
  <si>
    <t>Spec Prog Comp Teaching - On</t>
  </si>
  <si>
    <t>Spec Prog Dir Fee Comp - On</t>
  </si>
  <si>
    <t>Special Programs Compensation-On</t>
  </si>
  <si>
    <t>Special Programs Compensation-On-Reduced EB</t>
  </si>
  <si>
    <t>Spec Prog Curriculum Comp - On</t>
  </si>
  <si>
    <t>Spec Prog Design &amp; Dev Comp - On</t>
  </si>
  <si>
    <t>Spec Prog Coaching Comp - On</t>
  </si>
  <si>
    <t>Spec Prog Inst. Builiding Comp - On</t>
  </si>
  <si>
    <t>Summer Other Academic-Off</t>
  </si>
  <si>
    <t>Summer Other Academic-Off-Reduced EB</t>
  </si>
  <si>
    <t>Spec Prog IFF Hosting Comp - On</t>
  </si>
  <si>
    <t>Spec Prog Siting In - On</t>
  </si>
  <si>
    <t>Spec Prog Project Mentor - On</t>
  </si>
  <si>
    <t>Spec Prog Report Out - On</t>
  </si>
  <si>
    <t>Spec Prog Walk-Through - On</t>
  </si>
  <si>
    <t>Spec Prog Misc Comp - On</t>
  </si>
  <si>
    <t>Faculty Emeriti-On</t>
  </si>
  <si>
    <t>Faculty Retired Non-Tenured-On</t>
  </si>
  <si>
    <t>Faculty Retired Non-Tenured-Off</t>
  </si>
  <si>
    <t>Other Academic Staff-On</t>
  </si>
  <si>
    <t>Other Academic Staff-On-Reduced EB</t>
  </si>
  <si>
    <t>Other Academic Staff-Professor-On</t>
  </si>
  <si>
    <t>Other Academic Staff-Professor-On-Reduced EB</t>
  </si>
  <si>
    <t>*NSF Salaries-On</t>
  </si>
  <si>
    <t>Summer Other Academic Special-On</t>
  </si>
  <si>
    <t>Other Academic Staff-Off</t>
  </si>
  <si>
    <t>Other Academic Staff-Off-Reduced EB</t>
  </si>
  <si>
    <t>Other Academic-Professor-Off</t>
  </si>
  <si>
    <t>Other Academic-Professor-Off-Reduced EB</t>
  </si>
  <si>
    <t>*NSF Salaries-Off</t>
  </si>
  <si>
    <t>Other Academic (with Vacation Accrual) - On</t>
  </si>
  <si>
    <t>Other Academic-On-RedEB</t>
  </si>
  <si>
    <t>Other Academic (with Vacation Accrual) - Off</t>
  </si>
  <si>
    <t>Other Academic-Off-RedEB</t>
  </si>
  <si>
    <t>Administrative Staff-On</t>
  </si>
  <si>
    <t>Administrative Staff-On-Reduced EB</t>
  </si>
  <si>
    <t>edX Administrative Staff</t>
  </si>
  <si>
    <t>edX Marketing Staff</t>
  </si>
  <si>
    <t>edx Engineering Staff</t>
  </si>
  <si>
    <t>Adminstrative Staff-Off</t>
  </si>
  <si>
    <t>Admin Salaries No EB-On-not MTDC</t>
  </si>
  <si>
    <t>Adminstrative Staff-Off-Reduced EB</t>
  </si>
  <si>
    <t>edx Educational Services Staff</t>
  </si>
  <si>
    <t>edX Support Staff - On</t>
  </si>
  <si>
    <t>edX Partnership Staff</t>
  </si>
  <si>
    <t>edX Sales Staff</t>
  </si>
  <si>
    <t>*Staff Doctors-Off</t>
  </si>
  <si>
    <t>Physicians - On</t>
  </si>
  <si>
    <t>Physicians - On - Reduced EB</t>
  </si>
  <si>
    <t>Medical Other-On</t>
  </si>
  <si>
    <t>Medical Other-On-Reduced EB</t>
  </si>
  <si>
    <t>Special Clinic Doctors-On</t>
  </si>
  <si>
    <t>*Clinic Doctors-On</t>
  </si>
  <si>
    <t>*Physical Exam Doctors-On</t>
  </si>
  <si>
    <t>Senior Research Staff-On</t>
  </si>
  <si>
    <t>Senior Research Staff no vacation accrual-On</t>
  </si>
  <si>
    <t>Senior Research Staff Summer Salary-On</t>
  </si>
  <si>
    <t>Senior Research Staff-On-Reduced EB</t>
  </si>
  <si>
    <t>Senior Research Staff no vacation accrual-On-RedEB</t>
  </si>
  <si>
    <t>Senior Research Staff Summer Salary-On-RedEB</t>
  </si>
  <si>
    <t>Senior Research Staff-Off</t>
  </si>
  <si>
    <t>Senior Research Staff no vacation accrual-Off</t>
  </si>
  <si>
    <t>Senior Research Staff Summer-Off</t>
  </si>
  <si>
    <t>Senior Research Staff-Off-Reduced EB</t>
  </si>
  <si>
    <t>Sr Research Staff no vacation accrual-Off-RedEB</t>
  </si>
  <si>
    <t>Non-student Fellows - not MTDC</t>
  </si>
  <si>
    <t>Senior Research Staff Summer-Off-RedEB</t>
  </si>
  <si>
    <t>Research Staff-On</t>
  </si>
  <si>
    <t>Research Staff-On-Reduced EB</t>
  </si>
  <si>
    <t>Research Staff-Off</t>
  </si>
  <si>
    <t>Research Staff-Off-Reduced EB</t>
  </si>
  <si>
    <t>Resident Engineer Staff-On</t>
  </si>
  <si>
    <t>Program Manager-On</t>
  </si>
  <si>
    <t>Project Engineering Staff-On</t>
  </si>
  <si>
    <t>Electrical Systems Staff-On</t>
  </si>
  <si>
    <t>Mechanical Systems Staff-On</t>
  </si>
  <si>
    <t>Quality Assurance Staff-On</t>
  </si>
  <si>
    <t>Post-Doctoral Staff-On</t>
  </si>
  <si>
    <t>Programming Staff-On</t>
  </si>
  <si>
    <t>Service Staff - On</t>
  </si>
  <si>
    <t>Service Staff - On-Reduced EB</t>
  </si>
  <si>
    <t>Service Staff - Off</t>
  </si>
  <si>
    <t>Service Staff - Off - Reduced EB</t>
  </si>
  <si>
    <t>Cleaning Labor-On</t>
  </si>
  <si>
    <t>*Desk - Laboratory Service-On</t>
  </si>
  <si>
    <t>Dorm Patrol Lab Service-On</t>
  </si>
  <si>
    <t>*Grounds Labor-On</t>
  </si>
  <si>
    <t>*Housekeeping-On</t>
  </si>
  <si>
    <t>*Kitchen Labor-On</t>
  </si>
  <si>
    <t>*Linen Laboratory Service-On</t>
  </si>
  <si>
    <t>*Offset Camera Labor-On</t>
  </si>
  <si>
    <t>*Offset Hand Bindery Labor-On</t>
  </si>
  <si>
    <t>*Offset 1 Color Heidelberg-On</t>
  </si>
  <si>
    <t>Offset Layout Labor-On</t>
  </si>
  <si>
    <t>*Offset Machine Bindery Labor-On</t>
  </si>
  <si>
    <t>*Offset Paid Absences-On</t>
  </si>
  <si>
    <t>*Offset Photo Dir Plates Labor-On</t>
  </si>
  <si>
    <t>*Offset Plates Labor-On</t>
  </si>
  <si>
    <t>*Offset Small Presses Labor-On</t>
  </si>
  <si>
    <t>*Offset 2 Color Heidelberg-On</t>
  </si>
  <si>
    <t>*Janitors-On</t>
  </si>
  <si>
    <t>*Night Cleaners-On</t>
  </si>
  <si>
    <t>*Watchmen-On</t>
  </si>
  <si>
    <t>*Mailmen-On</t>
  </si>
  <si>
    <t>Other Salaries Budget Only-On</t>
  </si>
  <si>
    <t>Service Staff Premium-On</t>
  </si>
  <si>
    <t>*Shippers-On</t>
  </si>
  <si>
    <t>Service Staff Premium-Off</t>
  </si>
  <si>
    <t>*Stock Clerks-On</t>
  </si>
  <si>
    <t>Service Staff Premium-On-Reduced EB</t>
  </si>
  <si>
    <t>*Matrons-On</t>
  </si>
  <si>
    <t>Service Staff Premium-Off-Reduced EB</t>
  </si>
  <si>
    <t>*Window Washers-On</t>
  </si>
  <si>
    <t>*Stagehand Janitors-On</t>
  </si>
  <si>
    <t>*Machine Operator-On</t>
  </si>
  <si>
    <t>*Polisher-On</t>
  </si>
  <si>
    <t>*Paid Vacation-On</t>
  </si>
  <si>
    <t>Extended Sick Leave-On</t>
  </si>
  <si>
    <t>*Paid Holiday-On</t>
  </si>
  <si>
    <t>*Paid Early Closing-On</t>
  </si>
  <si>
    <t>*Paid Jury Duty Witness-On</t>
  </si>
  <si>
    <t>Paid Industrial Accident-On</t>
  </si>
  <si>
    <t>*Paid Funeral Leave-On</t>
  </si>
  <si>
    <t>*Military Active Duty-On</t>
  </si>
  <si>
    <t>*Paid Lateness Excused-On</t>
  </si>
  <si>
    <t>*Severance Pay-On</t>
  </si>
  <si>
    <t>*Call In Pay-On</t>
  </si>
  <si>
    <t>*Mail List Salaries-On</t>
  </si>
  <si>
    <t>Repairs and Maintenance Labor-On</t>
  </si>
  <si>
    <t>*Salaries Transferred-On</t>
  </si>
  <si>
    <t>*Electricians Operating-On</t>
  </si>
  <si>
    <t>Laboratory Shop Personnnel-On</t>
  </si>
  <si>
    <t>*Laboratory Shop Personnel-Off</t>
  </si>
  <si>
    <t>*Death Benifits-On</t>
  </si>
  <si>
    <t>Offset Docutech Labor-On</t>
  </si>
  <si>
    <t>Electronic Assembly-On</t>
  </si>
  <si>
    <t>Mechanical Assembly-On</t>
  </si>
  <si>
    <t>*Machining-On</t>
  </si>
  <si>
    <t>Quality Control-On</t>
  </si>
  <si>
    <t>*Printed Circuit-On</t>
  </si>
  <si>
    <t>Drafting-On</t>
  </si>
  <si>
    <t>Project Support Staff-On</t>
  </si>
  <si>
    <t>Project Support Staff-Off</t>
  </si>
  <si>
    <t>Support Staff-On</t>
  </si>
  <si>
    <t>Support Staff - Off</t>
  </si>
  <si>
    <t>Nursing-On</t>
  </si>
  <si>
    <t>Project Support Staff-On-Reduced EB</t>
  </si>
  <si>
    <t>*Resident Engineer-On</t>
  </si>
  <si>
    <t>Support Staff Premium - On</t>
  </si>
  <si>
    <t>*Foremen-On</t>
  </si>
  <si>
    <t>Other Support Staff Premium-Off</t>
  </si>
  <si>
    <t>*Manager-On</t>
  </si>
  <si>
    <t>Project Support Staff Overtime-On</t>
  </si>
  <si>
    <t>*Engineering Assistance-On</t>
  </si>
  <si>
    <t>Project Support Staff Overtime-Off</t>
  </si>
  <si>
    <t>*Housekeeping Supervisors-On</t>
  </si>
  <si>
    <t>Project Support Staff-Off-Reduced EB</t>
  </si>
  <si>
    <t>*Desk Clerk Supervisors-On</t>
  </si>
  <si>
    <t>Support Staff-On-Reduced EB</t>
  </si>
  <si>
    <t>Support Staff - Off - Reduced EB</t>
  </si>
  <si>
    <t>Support Staff Premium - On-Reduced EB</t>
  </si>
  <si>
    <t>Other Support Staff Premium-Off-Reduced EB</t>
  </si>
  <si>
    <t>Project Support Staff Overtime-On-Reduced EB</t>
  </si>
  <si>
    <t>Project Support Staff Overtime-Off-Reduced EB</t>
  </si>
  <si>
    <t>Exempt Administrative-On</t>
  </si>
  <si>
    <t>Exempt Administrative-On-Reduced EB</t>
  </si>
  <si>
    <t>*Exempt Administrative-Off</t>
  </si>
  <si>
    <t>Exempt Technical-On</t>
  </si>
  <si>
    <t>Exempt Technical-On-Reduced EB</t>
  </si>
  <si>
    <t>Exempt Technical-Off</t>
  </si>
  <si>
    <t>Exempt Technical-Off-Reduced EB</t>
  </si>
  <si>
    <t>Nurses-On</t>
  </si>
  <si>
    <t>*Exempt Other-On</t>
  </si>
  <si>
    <t>*R.L.E. Lab Services-On</t>
  </si>
  <si>
    <t>Graduate Student Staff-On</t>
  </si>
  <si>
    <t>Graduate Student Staff-Off</t>
  </si>
  <si>
    <t>*Teaching Assistant CWSP-On</t>
  </si>
  <si>
    <t>Research Asst-On</t>
  </si>
  <si>
    <t>Research Asst-Off</t>
  </si>
  <si>
    <t>*Research Assistant CWSP-On</t>
  </si>
  <si>
    <t>GMO Emerging Markets</t>
  </si>
  <si>
    <t>Richard P Dickson</t>
  </si>
  <si>
    <t>Barbara J Weedon Unitrust</t>
  </si>
  <si>
    <t>D. Reid Weedon Jr (1941) CRUT</t>
  </si>
  <si>
    <t>Commingled International Small Cap Fund</t>
  </si>
  <si>
    <t>Investment consolidation</t>
  </si>
  <si>
    <t>Investments - Barton</t>
  </si>
  <si>
    <t>Investments - MV Adj</t>
  </si>
  <si>
    <t>Technology Square Gross Up</t>
  </si>
  <si>
    <t>Endowment Investment Strategy</t>
  </si>
  <si>
    <t>Series J Swap - Deutsche</t>
  </si>
  <si>
    <t>IRDF Mortgages</t>
  </si>
  <si>
    <t>Taxable Bonds Deposit, Series B</t>
  </si>
  <si>
    <t>Perpetual Outside Trust</t>
  </si>
  <si>
    <t>Agency Account RI Haslam Trust Securities</t>
  </si>
  <si>
    <t>Malcolm &amp; Susan Green Charitable Remainder Unitrst</t>
  </si>
  <si>
    <t>Ann P Toon Charitable Remainder Unitrust</t>
  </si>
  <si>
    <t>Chin Chih Chen Fund</t>
  </si>
  <si>
    <t>Virginia &amp; D K Ludwig #2 Fund</t>
  </si>
  <si>
    <t>E. Thomsonm Leighton Fund</t>
  </si>
  <si>
    <t>R L &amp; M E Foster Charitable Remainder Unitrust</t>
  </si>
  <si>
    <t>Wm &amp; Wendyce Brody Charitable Remainder Unitrust</t>
  </si>
  <si>
    <t>McGovern Institute for Brain Research</t>
  </si>
  <si>
    <t>Harry G. Steiman (1933 Charitable Remainder Unitru</t>
  </si>
  <si>
    <t>Jon L &amp; Jewell W Ganger Unitrust</t>
  </si>
  <si>
    <t>Gordon M. Binder Fund</t>
  </si>
  <si>
    <t>Koichi and Fumiko Masubuchi Unitrust</t>
  </si>
  <si>
    <t>Koichi &amp; Fumiko Masubuchi Unitrust</t>
  </si>
  <si>
    <t>Henry &amp; Janine Lichstein Unitrust</t>
  </si>
  <si>
    <t>Ludwig Center Endowment Fund</t>
  </si>
  <si>
    <t>Roberts Fund-Separately Invested</t>
  </si>
  <si>
    <t>Temp Restricted Illiquid Stock</t>
  </si>
  <si>
    <t>Perm Restricted Illiquid Stock</t>
  </si>
  <si>
    <t>Michal &amp; Mary Scott Morton CRT</t>
  </si>
  <si>
    <t>Pool A Inv - City of London Fund</t>
  </si>
  <si>
    <t>E.Roos &amp; M.A.Evans Charitable Remainder Unitrust#5</t>
  </si>
  <si>
    <t>Edwin G. Roos Charitable Remainder Annuity Trust #</t>
  </si>
  <si>
    <t>Investment in Triliteral</t>
  </si>
  <si>
    <t>Massachusetts Green High Performance Computing Ctr</t>
  </si>
  <si>
    <t>Starr Foundation separately invested</t>
  </si>
  <si>
    <t>A/R - Taxable Bonds, Series B</t>
  </si>
  <si>
    <t>A/R - Security Transactions</t>
  </si>
  <si>
    <t>Patricia Conley Butzow Unitrust</t>
  </si>
  <si>
    <t>A/R - Life Income Fund Securities</t>
  </si>
  <si>
    <t>A/P - Life Income Fund Securities</t>
  </si>
  <si>
    <t>Investments - LIFS  Pool</t>
  </si>
  <si>
    <t>Donald H. Steinbrecher Unitrust</t>
  </si>
  <si>
    <t>Edwin G. Roos Annuity Trust #3</t>
  </si>
  <si>
    <t>Alice G. Haslam (1976) Trust</t>
  </si>
  <si>
    <t>Edwin G. Roos Annuity Trust #4</t>
  </si>
  <si>
    <t>Special Retirement Reserve II</t>
  </si>
  <si>
    <t>Investments Downtown Associates II</t>
  </si>
  <si>
    <t>Investments Acadian International</t>
  </si>
  <si>
    <t>Investments Artisan International</t>
  </si>
  <si>
    <t>Investments Wellington International</t>
  </si>
  <si>
    <t>Ned &amp; Janet (Bemis) Rice Unitrust #2</t>
  </si>
  <si>
    <t>Pool A payable to Pool C</t>
  </si>
  <si>
    <t>Pool C payable to Pool A</t>
  </si>
  <si>
    <t>Pool A receivable from Pool C</t>
  </si>
  <si>
    <t>Pool C receivable from Pool A</t>
  </si>
  <si>
    <t>Donated Real Estate</t>
  </si>
  <si>
    <t>Common Stock - Corporate - at cost</t>
  </si>
  <si>
    <t>Commercial Paper - Short Term - at cost</t>
  </si>
  <si>
    <t>Long Term Treasury &amp; Agency-Gov Securities-at cost</t>
  </si>
  <si>
    <t>Real Estate - Partner/Jt Venture Interests-at cost</t>
  </si>
  <si>
    <t>Unrealized gain/loss - Common Stock</t>
  </si>
  <si>
    <t>Unrealized g/l -Commercial Paper - Short Term</t>
  </si>
  <si>
    <t>Unrealized g/l - Long Term Treasury &amp; Agency</t>
  </si>
  <si>
    <t>Unrealized gain/loss - Real Estate</t>
  </si>
  <si>
    <t>Securities lending - investment</t>
  </si>
  <si>
    <t>Fund of Funds Investments held by Others</t>
  </si>
  <si>
    <t>RDBP Investment - 401h</t>
  </si>
  <si>
    <t>RDBP - Net Assets held in 401h account</t>
  </si>
  <si>
    <t>RDBP - Investment contra - 401h</t>
  </si>
  <si>
    <t>set up incorrect</t>
  </si>
  <si>
    <t>EDx Accounts Receivable - General</t>
  </si>
  <si>
    <t>EDx Accounts Receivables - Pledges</t>
  </si>
  <si>
    <t>EDx Other Assets</t>
  </si>
  <si>
    <t>EDx Prepaid General</t>
  </si>
  <si>
    <t>EDx Prepaid Rent</t>
  </si>
  <si>
    <t>EDx Prepaid Insurance</t>
  </si>
  <si>
    <t>EDx Prepaid Maintenance</t>
  </si>
  <si>
    <t>Educational Plant Assets</t>
  </si>
  <si>
    <t>Plant Settlement Account</t>
  </si>
  <si>
    <t>P P &amp; E Consolidation Entries</t>
  </si>
  <si>
    <t>Capitalized Interest</t>
  </si>
  <si>
    <t>Broad Service Center Equipment</t>
  </si>
  <si>
    <t>Allowance for Depreciation</t>
  </si>
  <si>
    <t>Accumulated Depreciation - Broad Equipment</t>
  </si>
  <si>
    <t>Accum Deprec Leashold Improvements</t>
  </si>
  <si>
    <t>CIP - Bond Related Activity</t>
  </si>
  <si>
    <t>Accumulated Depreciation Equipment</t>
  </si>
  <si>
    <t>Buildings-Academic</t>
  </si>
  <si>
    <t>Land-Academic</t>
  </si>
  <si>
    <t>Land Improvement-Academic</t>
  </si>
  <si>
    <t>Distribution Infrastructure-Academic</t>
  </si>
  <si>
    <t>Leasehold Improvements-Academic</t>
  </si>
  <si>
    <t>Construction in Progress-Academic</t>
  </si>
  <si>
    <t>Software Projects in Process</t>
  </si>
  <si>
    <t>Capitalized Software</t>
  </si>
  <si>
    <t>Telecommunications Equipment Under Construction</t>
  </si>
  <si>
    <t>Capitalized Telecommunications Equipment</t>
  </si>
  <si>
    <t>Furniture &amp; Fixtures</t>
  </si>
  <si>
    <t>Computer Equipment</t>
  </si>
  <si>
    <t>Computer Eqpt # $4k</t>
  </si>
  <si>
    <t>FIN 47 ARO assets</t>
  </si>
  <si>
    <t>SOSC-Projects under construction</t>
  </si>
  <si>
    <t>SOSC-Projects Completed</t>
  </si>
  <si>
    <t>SOSC-Server Equipment</t>
  </si>
  <si>
    <t>Accumulated Depreciation-Academic</t>
  </si>
  <si>
    <t>Accumulated Depreciaton-Leashold Improvements</t>
  </si>
  <si>
    <t>Accumulated Depreciation-Furniture &amp; Fixtures</t>
  </si>
  <si>
    <t>Accumulated Depreciation Computer Equipment</t>
  </si>
  <si>
    <t>FIN 47 ARO accum depreciation</t>
  </si>
  <si>
    <t>Accumulated Depreciation Computer &lt; 4k</t>
  </si>
  <si>
    <t>Asset Clearing</t>
  </si>
  <si>
    <t>Leasehold Improvements</t>
  </si>
  <si>
    <t>Lab Equipment</t>
  </si>
  <si>
    <t>Office Equip Asset</t>
  </si>
  <si>
    <t>Capital WIP Asset</t>
  </si>
  <si>
    <t>Institutional Allowance</t>
  </si>
  <si>
    <t>Interest During Construction</t>
  </si>
  <si>
    <t>Inventory</t>
  </si>
  <si>
    <t>Iron &amp; Steel Repair</t>
  </si>
  <si>
    <t>Uniform Costs &amp; Laundry</t>
  </si>
  <si>
    <t>Medical/Dental Lab Services</t>
  </si>
  <si>
    <t>Masonry, Caulking, Waterproofing</t>
  </si>
  <si>
    <t>*Matching Equipment Grants</t>
  </si>
  <si>
    <t>Non-debt related interest and penalties</t>
  </si>
  <si>
    <t>Materials Charged to Jobs</t>
  </si>
  <si>
    <t>Mechanical System</t>
  </si>
  <si>
    <t>Membership Promotion</t>
  </si>
  <si>
    <t>Mesh Partitions</t>
  </si>
  <si>
    <t>Microfilm</t>
  </si>
  <si>
    <t>N E Depository</t>
  </si>
  <si>
    <t>Outside Service Credits</t>
  </si>
  <si>
    <t>Painting</t>
  </si>
  <si>
    <t>Painting and Decorating</t>
  </si>
  <si>
    <t>Paper Goods</t>
  </si>
  <si>
    <t>Permissions</t>
  </si>
  <si>
    <t>Photo Chemicals</t>
  </si>
  <si>
    <t>Photo Circuit Services</t>
  </si>
  <si>
    <t>Photo Paper</t>
  </si>
  <si>
    <t>Photography Services</t>
  </si>
  <si>
    <t>Phs/NIH Restricted F&amp;A-not MTDC</t>
  </si>
  <si>
    <t>Cap Proj Settl Reveral-not MTDC</t>
  </si>
  <si>
    <t>Plastering, Dry Wall</t>
  </si>
  <si>
    <t>Police</t>
  </si>
  <si>
    <t>Print Paper</t>
  </si>
  <si>
    <t>Printed Forms</t>
  </si>
  <si>
    <t>Precious Metals</t>
  </si>
  <si>
    <t>Professional Services-Patent-Domestic</t>
  </si>
  <si>
    <t>Professional Services-Patent-Foreign</t>
  </si>
  <si>
    <t>Public Relations</t>
  </si>
  <si>
    <t>P/P Price Variants</t>
  </si>
  <si>
    <t>DoF Quanitity Variants</t>
  </si>
  <si>
    <t xml:space="preserve"> Inventory Adjustments</t>
  </si>
  <si>
    <t>F&amp;A UR Offset - not F&amp;A-not MTDC</t>
  </si>
  <si>
    <t>Readers Fees</t>
  </si>
  <si>
    <t>Author Payments</t>
  </si>
  <si>
    <t>Other Spon Funded Costs-not F&amp;A-not MTDC</t>
  </si>
  <si>
    <t>Other Spon Funded Costs-F&amp;A-not MTDC</t>
  </si>
  <si>
    <t>Cost Shared F&amp;A Under-Recovery-not MTDC</t>
  </si>
  <si>
    <t>Renovations</t>
  </si>
  <si>
    <t>*Renovations</t>
  </si>
  <si>
    <t>Rewards &amp; Recognition-Food</t>
  </si>
  <si>
    <t>Report Costs</t>
  </si>
  <si>
    <t>Research Vessel Usage-not MTDC</t>
  </si>
  <si>
    <t>*Reserve for Seminar Expenses</t>
  </si>
  <si>
    <t>Facades &amp; Roofing</t>
  </si>
  <si>
    <t>Serv Budgeted to Salaries</t>
  </si>
  <si>
    <t>Scholarship Allowance</t>
  </si>
  <si>
    <t>Shop Expense</t>
  </si>
  <si>
    <t>Site Development</t>
  </si>
  <si>
    <t>Construction Testing-not MTDC</t>
  </si>
  <si>
    <t>Special Expenses</t>
  </si>
  <si>
    <t>Models/Mock-ups</t>
  </si>
  <si>
    <t>Special Plant-not MTDC</t>
  </si>
  <si>
    <t>Structural System</t>
  </si>
  <si>
    <t>Supplementary Construction</t>
  </si>
  <si>
    <t>Survey &amp; Borings</t>
  </si>
  <si>
    <t>Prof Serv/Consulting-Constr-not MTDC</t>
  </si>
  <si>
    <t>Prof Serv/Consulting-Design-not MTDC</t>
  </si>
  <si>
    <t>Prof Serv/Consulting-FFE-not MTDC</t>
  </si>
  <si>
    <t>Tires</t>
  </si>
  <si>
    <t>Transferred to Capital Assets</t>
  </si>
  <si>
    <t>Trustee Expenses</t>
  </si>
  <si>
    <t>Inventory Adjustments</t>
  </si>
  <si>
    <t>Purchase Price Difference</t>
  </si>
  <si>
    <t>Goods Issue</t>
  </si>
  <si>
    <t>Initial balance offset</t>
  </si>
  <si>
    <t>Process Order Stt</t>
  </si>
  <si>
    <t>Utilities Distribution</t>
  </si>
  <si>
    <t>Venetian Blind</t>
  </si>
  <si>
    <t>Wages Outside</t>
  </si>
  <si>
    <t>Windows &amp; Doors</t>
  </si>
  <si>
    <t>Insurance Recovery-not MTDC</t>
  </si>
  <si>
    <t>Non Recoverable Loss-not MTDC</t>
  </si>
  <si>
    <t>Insurance Premiums Design Phase-not MTDC</t>
  </si>
  <si>
    <t>Grant Expense</t>
  </si>
  <si>
    <t>Subrecipient Agreement</t>
  </si>
  <si>
    <t>*Subcontracts</t>
  </si>
  <si>
    <t>Consultants</t>
  </si>
  <si>
    <t>Contract Services-Housekeeping</t>
  </si>
  <si>
    <t>Extended Insurance Benefits - Medical</t>
  </si>
  <si>
    <t>Professional Svc Mental Health - Medical</t>
  </si>
  <si>
    <t>Inpatient medical admission</t>
  </si>
  <si>
    <t>Catalogues</t>
  </si>
  <si>
    <t>Circulars</t>
  </si>
  <si>
    <t>Complimentary Copies</t>
  </si>
  <si>
    <t>Journals</t>
  </si>
  <si>
    <t>Pamphlet Expense</t>
  </si>
  <si>
    <t>Paper Presswork and Binding</t>
  </si>
  <si>
    <t>Type Binding and Paper Storage</t>
  </si>
  <si>
    <t>Publications</t>
  </si>
  <si>
    <t>*Book Store and Library Promotion</t>
  </si>
  <si>
    <t>Direct Mail Marketing Services</t>
  </si>
  <si>
    <t>Media Kits</t>
  </si>
  <si>
    <t>Promotion Expense</t>
  </si>
  <si>
    <t>Mail List Expense</t>
  </si>
  <si>
    <t>Storage</t>
  </si>
  <si>
    <t>Presorted Mail</t>
  </si>
  <si>
    <t>Postage Mailing and Shipping</t>
  </si>
  <si>
    <t>Non-Recoverable Loss-not MTDC</t>
  </si>
  <si>
    <t>Meetings - Food &amp; Beverages</t>
  </si>
  <si>
    <t>*Gas Usage-not MTDC</t>
  </si>
  <si>
    <t>*Water Usage-not MTDC</t>
  </si>
  <si>
    <t>*Electricity-not MTDC</t>
  </si>
  <si>
    <t>*Fuel Oil-not MTDC</t>
  </si>
  <si>
    <t>*Steam Usage (Mlb)-not MTDC</t>
  </si>
  <si>
    <t>*Chill.Water (Thr)-not MTDC</t>
  </si>
  <si>
    <t>Sewage Usage (Ccf)-not MTDC</t>
  </si>
  <si>
    <t>Gas Usage (Ccf)-not MTDC</t>
  </si>
  <si>
    <t>Water Usage (Ccf)-not MTDC</t>
  </si>
  <si>
    <t>Electric Commodity - kwh</t>
  </si>
  <si>
    <t>Electricity Usage (Kwh)-not MTDC</t>
  </si>
  <si>
    <t>Fuel Oil #2 (Gal)-not MTDC</t>
  </si>
  <si>
    <t>Fuel Oil #6 (Bbl)-not MTDC</t>
  </si>
  <si>
    <t>Fuel: Diesel (Gal)-not MTDC</t>
  </si>
  <si>
    <t>Chemicals-Demin-not MTDC</t>
  </si>
  <si>
    <t>Chemicals-Boiler-not MTDC</t>
  </si>
  <si>
    <t>Chemicals-Chilled Water-not MTDC</t>
  </si>
  <si>
    <t>Gas Commodity - ccf</t>
  </si>
  <si>
    <t>Testing &amp; Monitoring Gasses</t>
  </si>
  <si>
    <t>Power Exp-Purchased-not MTDC</t>
  </si>
  <si>
    <t>Power Exp-Gen G-3 Rate Power-not MTDC</t>
  </si>
  <si>
    <t>Power Exp-Gen G-3 Rate Demand-not MTDC</t>
  </si>
  <si>
    <t>Power Exp-Maint Power-not MTDC</t>
  </si>
  <si>
    <t>FERC Credit-not MTDC</t>
  </si>
  <si>
    <t>Power Exp-Emergency Power-not MTDC</t>
  </si>
  <si>
    <t>Power Exp-Emergency Distrib Cap-not MTDC</t>
  </si>
  <si>
    <t>Gas Hedging-not MTDC</t>
  </si>
  <si>
    <t>Shared Savings Payout - not MTDC</t>
  </si>
  <si>
    <t>Water-not MTDC</t>
  </si>
  <si>
    <t>Power Exp-Customer Trans Change-not MTDC</t>
  </si>
  <si>
    <t>Service Contracts-Boilers-not MTDC</t>
  </si>
  <si>
    <t>Service Contracts-Demin-not MTDC</t>
  </si>
  <si>
    <t>Service Contract-Water Treatmnt-not MTDC</t>
  </si>
  <si>
    <t>Service Contracts-Chillers-not MTDC</t>
  </si>
  <si>
    <t>Serv Contract-Turbine Generator-not MTDC</t>
  </si>
  <si>
    <t>Service Contracts-Air Systems-not MTDC</t>
  </si>
  <si>
    <t>Electricity-not MTDC</t>
  </si>
  <si>
    <t>Outside Services-Boilers-not MTDC</t>
  </si>
  <si>
    <t>Outsd Serv-Instrmnts &amp; Cntrls-not MTDC</t>
  </si>
  <si>
    <t>Outside Serv-Turbine Generator-not MTDC</t>
  </si>
  <si>
    <t>Outside Serv-Diesel Generator-not MTDC</t>
  </si>
  <si>
    <t>Outside Services-Air Systems-not MTDC</t>
  </si>
  <si>
    <t>Outside Services-Wastewater-not MTDC</t>
  </si>
  <si>
    <t>Replacement Parts-Boilers-not MTDC</t>
  </si>
  <si>
    <t>Replace Part-Instrmnt &amp; Cntrl-not MTDC</t>
  </si>
  <si>
    <t>Replacement Parts-Chillers-not MTDC</t>
  </si>
  <si>
    <t>Replacement Part-Cooling System-not MTDC</t>
  </si>
  <si>
    <t>Replacement Parts-Turbine-not MTDC</t>
  </si>
  <si>
    <t>Replacemnt Part-Diesl Generator-not MTDC</t>
  </si>
  <si>
    <t>Replace Part-Electrical Distrib-not MTDC</t>
  </si>
  <si>
    <t>Replacement Parts-Air System-not MTDC</t>
  </si>
  <si>
    <t>Replacement Parts-Wastewater-not MTDC</t>
  </si>
  <si>
    <t>Heat and Vent Expense</t>
  </si>
  <si>
    <t>Chilled Water-not MTDC</t>
  </si>
  <si>
    <t>EDx Web Hosting and Online Services</t>
  </si>
  <si>
    <t>EDx Professional Services - Marketing</t>
  </si>
  <si>
    <t>edX Professional Services # Sales</t>
  </si>
  <si>
    <t>EDx University Support</t>
  </si>
  <si>
    <t>EDx  Utilities</t>
  </si>
  <si>
    <t>edX Professional Services # Engineering</t>
  </si>
  <si>
    <t>edX Professional Services # Educational Services</t>
  </si>
  <si>
    <t>Dietary Supplies</t>
  </si>
  <si>
    <t>Baked Goods</t>
  </si>
  <si>
    <t>Butter, Eggs, Cheese</t>
  </si>
  <si>
    <t>Groceries</t>
  </si>
  <si>
    <t>Fish</t>
  </si>
  <si>
    <t>Fresh Fruits and Vegetables</t>
  </si>
  <si>
    <t>Frozen Fruits and Vegetables</t>
  </si>
  <si>
    <t>Ice</t>
  </si>
  <si>
    <t>Ice Cream</t>
  </si>
  <si>
    <t>Meat</t>
  </si>
  <si>
    <t>Milk and Cream</t>
  </si>
  <si>
    <t>Poultry</t>
  </si>
  <si>
    <t>*For Future Use</t>
  </si>
  <si>
    <t>*Fees - Legal and Administrative</t>
  </si>
  <si>
    <t>Fees-Audit</t>
  </si>
  <si>
    <t>Medical Insurance Capitation - Medical</t>
  </si>
  <si>
    <t>*Remainder Sales Expense</t>
  </si>
  <si>
    <t>Sales Commissions</t>
  </si>
  <si>
    <t>Selling Aids</t>
  </si>
  <si>
    <t>Space Advertising</t>
  </si>
  <si>
    <t>Advertising-Other Media</t>
  </si>
  <si>
    <t>Sequencing Services-not MTDC</t>
  </si>
  <si>
    <t>Reactor Use</t>
  </si>
  <si>
    <t>Genotyping Services-not MTDC</t>
  </si>
  <si>
    <t>Nasic Services</t>
  </si>
  <si>
    <t>Gene Expressison Services-not MTDC</t>
  </si>
  <si>
    <t>Medline Services</t>
  </si>
  <si>
    <t>RNAi Services-not MTDC</t>
  </si>
  <si>
    <t>Educational Media Services</t>
  </si>
  <si>
    <t>ProteomicsServices-not MTDC</t>
  </si>
  <si>
    <t>Chemical Screening Services-not MTDC</t>
  </si>
  <si>
    <t>Biological Samples Services-not MTDC</t>
  </si>
  <si>
    <t>Metabolite Profiling Services-not MTDC</t>
  </si>
  <si>
    <t>Amortization-not MTDC</t>
  </si>
  <si>
    <t>Cancellation-Loans Prior to 7/1/1972</t>
  </si>
  <si>
    <t>Cancellation - Teacher</t>
  </si>
  <si>
    <t>Cancellation-Certain Subject Matter</t>
  </si>
  <si>
    <t>Cancellation - Legal</t>
  </si>
  <si>
    <t>Cancellation-Volunteer</t>
  </si>
  <si>
    <t>Cancellation - Death</t>
  </si>
  <si>
    <t>Cancellation-Law Enforcement</t>
  </si>
  <si>
    <t>Cancellation - Military</t>
  </si>
  <si>
    <t>Cancellation-Child/Family/Early Intervention</t>
  </si>
  <si>
    <t>Cancellation - Other</t>
  </si>
  <si>
    <t>Cancellation-Disability</t>
  </si>
  <si>
    <t>Cancellation-Bankruptcy</t>
  </si>
  <si>
    <t>Cancellation - Foreign Student Loan</t>
  </si>
  <si>
    <t>Cancellation-Nurse Medical Technical Service</t>
  </si>
  <si>
    <t>CWSP Credit-not MTDC</t>
  </si>
  <si>
    <t>*CWSP Credit-not MTDC</t>
  </si>
  <si>
    <t>House Tax Allowance</t>
  </si>
  <si>
    <t>Bank Charges</t>
  </si>
  <si>
    <t>Interest Expense-not MTDC</t>
  </si>
  <si>
    <t>Internal Interest Expense-not MTDC</t>
  </si>
  <si>
    <t>Interest Expense</t>
  </si>
  <si>
    <t>Items To be Reclassified</t>
  </si>
  <si>
    <t>London Office Expenses</t>
  </si>
  <si>
    <t>Memberships and Social</t>
  </si>
  <si>
    <t>Moving</t>
  </si>
  <si>
    <t>Other Direct Charges</t>
  </si>
  <si>
    <t>Petty Cash</t>
  </si>
  <si>
    <t>Foreign Tax Withholding</t>
  </si>
  <si>
    <t>Real Estate Taxes</t>
  </si>
  <si>
    <t>UBIT</t>
  </si>
  <si>
    <t>Research Patient Care</t>
  </si>
  <si>
    <t>Vehicle Expense</t>
  </si>
  <si>
    <t>*Telecommunications - Radio Comm</t>
  </si>
  <si>
    <t>*Telephone - Local Calls</t>
  </si>
  <si>
    <t>*Telephone - Toll Calls</t>
  </si>
  <si>
    <t>*Telephone - Data Facilities</t>
  </si>
  <si>
    <t>*Telecommuncations-Consolidated Charges</t>
  </si>
  <si>
    <t>IS Telephone Usage Charges</t>
  </si>
  <si>
    <t>IS Network Monthly Charges</t>
  </si>
  <si>
    <t>IS Network Usage Charges</t>
  </si>
  <si>
    <t>*Telephone Equipment-not MTDC</t>
  </si>
  <si>
    <t>IS Telephone Equipment Charges-not MTDC</t>
  </si>
  <si>
    <t>IS Network Equipment-not MTDC</t>
  </si>
  <si>
    <t>*Telephone Equipment Minor</t>
  </si>
  <si>
    <t>Server Operations Service Ctr-Service</t>
  </si>
  <si>
    <t>Server Operations Service Ctr-Equipment-not MTDC</t>
  </si>
  <si>
    <t>Tel &amp; Network Proxy Rate-Equipment-Not MTDC</t>
  </si>
  <si>
    <t>Fabricated Equipment Offset</t>
  </si>
  <si>
    <t>*Capital Acquisitions-not MTDC</t>
  </si>
  <si>
    <t>*Chapel Organ</t>
  </si>
  <si>
    <t>Fabricated Equipment-not MTDC</t>
  </si>
  <si>
    <t>Deliverable End Items</t>
  </si>
  <si>
    <t>*Departmental Equipment and Furnishings</t>
  </si>
  <si>
    <t>*Equipment Fixed</t>
  </si>
  <si>
    <t>Equip/Furniture-Minor</t>
  </si>
  <si>
    <t>*Equipment</t>
  </si>
  <si>
    <t>*Furnishings</t>
  </si>
  <si>
    <t>for future use</t>
  </si>
  <si>
    <t>Computer Supplies &amp; Peripherals</t>
  </si>
  <si>
    <t>Edp Equipment Rental-not MTDC</t>
  </si>
  <si>
    <t>*OAIS Computer Use Charge</t>
  </si>
  <si>
    <t>*OAIS Modification Charges</t>
  </si>
  <si>
    <t>On-Line Services</t>
  </si>
  <si>
    <t>Web Design/Maintenance</t>
  </si>
  <si>
    <t>Software Project Settlement Reversal</t>
  </si>
  <si>
    <t>Edp Expense-not MTDC</t>
  </si>
  <si>
    <t>IS Mainframe Charges</t>
  </si>
  <si>
    <t>IS Mainframe Charges-not MTDC</t>
  </si>
  <si>
    <t>*Imputed Interest-not MTDC</t>
  </si>
  <si>
    <t>*Restricted Funding-not MTDC</t>
  </si>
  <si>
    <t>*Year End Closing-not MTDC</t>
  </si>
  <si>
    <t>Field Expense Advance</t>
  </si>
  <si>
    <t>Travel Advance and Tickets</t>
  </si>
  <si>
    <t>*Prior Budget Period - F&amp;A Adjustment</t>
  </si>
  <si>
    <t>RFP Suspense</t>
  </si>
  <si>
    <t>Budget 1</t>
  </si>
  <si>
    <t>Budget 2</t>
  </si>
  <si>
    <t>Budget 3</t>
  </si>
  <si>
    <t>Budget 4</t>
  </si>
  <si>
    <t>Budget 5</t>
  </si>
  <si>
    <t>Budget 6</t>
  </si>
  <si>
    <t>*Budget 7</t>
  </si>
  <si>
    <t>*Budget 8</t>
  </si>
  <si>
    <t>*Budget 9</t>
  </si>
  <si>
    <t>*Budget 10</t>
  </si>
  <si>
    <t>*Budget 11</t>
  </si>
  <si>
    <t>*Budget 12</t>
  </si>
  <si>
    <t>*Budget 13</t>
  </si>
  <si>
    <t>*Budget 14</t>
  </si>
  <si>
    <t>*Budget 15</t>
  </si>
  <si>
    <t>*Budget 16</t>
  </si>
  <si>
    <t>*Budget 17</t>
  </si>
  <si>
    <t>*Budget 18</t>
  </si>
  <si>
    <t>*Budget 19</t>
  </si>
  <si>
    <t>*Budget 20</t>
  </si>
  <si>
    <t>*Budget 21</t>
  </si>
  <si>
    <t>*Budget 22</t>
  </si>
  <si>
    <t>*Budget 23</t>
  </si>
  <si>
    <t>*Budget 24</t>
  </si>
  <si>
    <t>*Budget 25</t>
  </si>
  <si>
    <t>*Budget 26</t>
  </si>
  <si>
    <t>*Budget 27</t>
  </si>
  <si>
    <t>*Budget 28</t>
  </si>
  <si>
    <t>*Budget 29</t>
  </si>
  <si>
    <t>*Budget 30</t>
  </si>
  <si>
    <t>*Budget 31</t>
  </si>
  <si>
    <t>*Budget 32</t>
  </si>
  <si>
    <t>*Budget 33</t>
  </si>
  <si>
    <t>*Budget 34</t>
  </si>
  <si>
    <t>*Budget 35</t>
  </si>
  <si>
    <t>*Budget 36</t>
  </si>
  <si>
    <t>Employer Social Security Tax - Campus</t>
  </si>
  <si>
    <t>Employer Social Security Tax -Lincoln Lab</t>
  </si>
  <si>
    <t>Unemployment Tax Expense</t>
  </si>
  <si>
    <t>Custom Duties / Import Levies Expense-SING</t>
  </si>
  <si>
    <t>Singapore GST Expense</t>
  </si>
  <si>
    <t>Scholarships-not MTDC</t>
  </si>
  <si>
    <t>TA Extended Medical Insurance</t>
  </si>
  <si>
    <t>RA Extended Medical Insurance</t>
  </si>
  <si>
    <t>Post-Doctoral Fellows Medical &amp; Dental</t>
  </si>
  <si>
    <t>Educational Plant-not MTDC</t>
  </si>
  <si>
    <t>Principal Repayment Funding-not MTDC</t>
  </si>
  <si>
    <t>Advance From Current Funds</t>
  </si>
  <si>
    <t>Payment to Beneficiary</t>
  </si>
  <si>
    <t>Withdrawals and Deceased Withdrawals</t>
  </si>
  <si>
    <t>Transfer to Hartford</t>
  </si>
  <si>
    <t>Transfer to TIAA/CREF</t>
  </si>
  <si>
    <t>Rebate Expense</t>
  </si>
  <si>
    <t>Costs in Research Volume-not MTDC</t>
  </si>
  <si>
    <t>Costs in Excess of Award Total-not MTDC</t>
  </si>
  <si>
    <t>Air Balancing-not MTDC</t>
  </si>
  <si>
    <t>Air Compressors-not MTDC</t>
  </si>
  <si>
    <t>Alarm Sys Parts,Service&amp;Repair-not MTDC</t>
  </si>
  <si>
    <t>Architect &amp; Engineer Predesign-not MTDC</t>
  </si>
  <si>
    <t>Archit &amp; Engineer Addtnl Service-no MTDC</t>
  </si>
  <si>
    <t>Archit &amp; Engineer Programming-not MTDC</t>
  </si>
  <si>
    <t>Architect &amp; Engineer Reimbursbl-no MTDC</t>
  </si>
  <si>
    <t>Archit &amp; Engineer Travel Costs-no MTDC</t>
  </si>
  <si>
    <t>Art Allowance-not MTDC</t>
  </si>
  <si>
    <t>Asbestos Abatement-not MTDC</t>
  </si>
  <si>
    <t>Pre-construction cost estimate-not MTDC</t>
  </si>
  <si>
    <t>Capital Projects Misc FFE Costs-not MTDC</t>
  </si>
  <si>
    <t>DCS Miscellaneous Soft Costs-not MTDC</t>
  </si>
  <si>
    <t>Drains-not MTDC</t>
  </si>
  <si>
    <t>Emergency Generators-not MTDC</t>
  </si>
  <si>
    <t>Environmental Assessement-not MTDC</t>
  </si>
  <si>
    <t>Fans &amp; Motors-not MTDC</t>
  </si>
  <si>
    <t>Geotechnical Investigations-not MTDC</t>
  </si>
  <si>
    <t>Hazardous Materials Services-not MTDC</t>
  </si>
  <si>
    <t>High Voltage Cable-not MTDC</t>
  </si>
  <si>
    <t>HVAC Filters-not MTDC</t>
  </si>
  <si>
    <t>Insulation-not MTDC</t>
  </si>
  <si>
    <t>Lab &amp; Industrial Waste Water-not MTDC</t>
  </si>
  <si>
    <t>License, Registration, Permit-not MTDC</t>
  </si>
  <si>
    <t>Light Installation Parts/Repair-not MTDC</t>
  </si>
  <si>
    <t>Oil Burners-not MTDC</t>
  </si>
  <si>
    <t>Pest Control/Extermination-not MTDC</t>
  </si>
  <si>
    <t>Preconstruction CM Services-not MTDC</t>
  </si>
  <si>
    <t>Pressure Valves-not MTDC</t>
  </si>
  <si>
    <t>Pumps-not MTDC</t>
  </si>
  <si>
    <t>Refrigeration-not MTDC</t>
  </si>
  <si>
    <t>Resource Conservation Expense-not MTDC</t>
  </si>
  <si>
    <t>RODI Stills-not MTDC</t>
  </si>
  <si>
    <t>Telelift-not MTDC</t>
  </si>
  <si>
    <t>Temperature Control-not MTDC</t>
  </si>
  <si>
    <t>Water Treatment-not MTDC</t>
  </si>
  <si>
    <t>401h contribution</t>
  </si>
  <si>
    <t>Gain/Loss on Sale of Fixed Assets</t>
  </si>
  <si>
    <t>Gain/Loss on Scrapping of Assets</t>
  </si>
  <si>
    <t>Depreciation Expense Computer Equiptment &gt; $4k</t>
  </si>
  <si>
    <t>Dep Exp: Lease Improvements</t>
  </si>
  <si>
    <t>Depreciation Expense Lab Equipment</t>
  </si>
  <si>
    <t>*Research Assistant CWSP-Off</t>
  </si>
  <si>
    <t>Student Support-On</t>
  </si>
  <si>
    <t>Student Support-Off</t>
  </si>
  <si>
    <t>MIT Students-On</t>
  </si>
  <si>
    <t>MIT Students-On Reduced EB</t>
  </si>
  <si>
    <t>MIT Students-Off</t>
  </si>
  <si>
    <t>Student Technology Consultants-On</t>
  </si>
  <si>
    <t>Desk Students-On</t>
  </si>
  <si>
    <t>MIT Students-Off Reduced EB</t>
  </si>
  <si>
    <t>*Dorm Patrol Students-On</t>
  </si>
  <si>
    <t>MIT Students Housekeeping-On</t>
  </si>
  <si>
    <t>MIT Students Telephone-On</t>
  </si>
  <si>
    <t>*Teaching Assistant-On</t>
  </si>
  <si>
    <t>Undergrad S&amp;W UROP-Off</t>
  </si>
  <si>
    <t>Undergrad S&amp;W UROP-Off Reduced EB</t>
  </si>
  <si>
    <t>Undergrad S&amp;W UROP-On</t>
  </si>
  <si>
    <t>Undergrad S&amp;W UROP-On Reduced EB</t>
  </si>
  <si>
    <t>*Undergrad Student-CWSP-DELETE</t>
  </si>
  <si>
    <t>*Undergrad Student CWSP-Off-DELETE</t>
  </si>
  <si>
    <t>*Desk Students - CWSP - DELETE</t>
  </si>
  <si>
    <t>*Dorm Patrol Student CWSP-DELETE</t>
  </si>
  <si>
    <t>*Linen Students - CWSP - DELETE</t>
  </si>
  <si>
    <t>*Telephone Student - CWSP - DELETE</t>
  </si>
  <si>
    <t>*Teaching Assistant - CWSP - DELETE</t>
  </si>
  <si>
    <t>*Undergrad-UROP-CWSP-Off-DELETE</t>
  </si>
  <si>
    <t>*Undergrad-URO-CWSP-On-DELETE</t>
  </si>
  <si>
    <t>*Graduate Salaries-CWSP-On-DELETE</t>
  </si>
  <si>
    <t>*Graduate Salaries-CWSP-Off-DELETE</t>
  </si>
  <si>
    <t>*Undergrad Salaries - CWSP - On - DELETE</t>
  </si>
  <si>
    <t>*CWSP Credit-No F&amp;A-DELETE</t>
  </si>
  <si>
    <t>*CWSP Credit-On-DELETE</t>
  </si>
  <si>
    <t>Rewards &amp; Recognition Comp-not MTDC</t>
  </si>
  <si>
    <t>Prizes &amp; Awards Compensation</t>
  </si>
  <si>
    <t>Other Compensation - No EB</t>
  </si>
  <si>
    <t>Travel - Taxable Benefit</t>
  </si>
  <si>
    <t>Other Taxable Benefits-No EB</t>
  </si>
  <si>
    <t>Child Care Scholarship</t>
  </si>
  <si>
    <t>Other Compensation - Off-No EB-No F&amp;A</t>
  </si>
  <si>
    <t>*Budget Adjustment-not MTDC</t>
  </si>
  <si>
    <t>Unallowable Salaries-On-not MTDC</t>
  </si>
  <si>
    <t>Administrative Staff Salaries</t>
  </si>
  <si>
    <t>Research Staff Salary-Off MIT Campus</t>
  </si>
  <si>
    <t>Research Staff Salary-On MIT Campus</t>
  </si>
  <si>
    <t>Academic Salary-Off MIT Campus</t>
  </si>
  <si>
    <t>Other Research Salary</t>
  </si>
  <si>
    <t>Support Staff Salary</t>
  </si>
  <si>
    <t>Research Asst-for use in SING only</t>
  </si>
  <si>
    <t>Students-Other-for use in SING only</t>
  </si>
  <si>
    <t>Summer Faculty-Off MIT Campus</t>
  </si>
  <si>
    <t>Special Prog Comp-On MIT campus</t>
  </si>
  <si>
    <t>Special Prog Comp-Off MIT campus</t>
  </si>
  <si>
    <t>Vacation Accrual Staff</t>
  </si>
  <si>
    <t>Vacation Accrual Hourly</t>
  </si>
  <si>
    <t>Vacation Accrual - 15th</t>
  </si>
  <si>
    <t>Special Clinic Doctors</t>
  </si>
  <si>
    <t>Physical Exam Doctors</t>
  </si>
  <si>
    <t>Medical Supplies</t>
  </si>
  <si>
    <t>Lodging-Intercollegiate Athletics only</t>
  </si>
  <si>
    <t>Travel-Foreign/Designator Code/CodeShare</t>
  </si>
  <si>
    <t>Animal Care</t>
  </si>
  <si>
    <t>Animal Purchases</t>
  </si>
  <si>
    <t>*British Taxes</t>
  </si>
  <si>
    <t>Carryforwards - Budget Only</t>
  </si>
  <si>
    <t>Building Cleaning System</t>
  </si>
  <si>
    <t>Building Support System</t>
  </si>
  <si>
    <t>Calibration Expense</t>
  </si>
  <si>
    <t>Ceiling</t>
  </si>
  <si>
    <t>Biological Materials</t>
  </si>
  <si>
    <t>China, Glass, Silver, Utensils</t>
  </si>
  <si>
    <t>Cleaning Supplies</t>
  </si>
  <si>
    <t>Commissions</t>
  </si>
  <si>
    <t>Honoraria/Speaker Fees</t>
  </si>
  <si>
    <t>Composition Engraving Plate</t>
  </si>
  <si>
    <t>Cost of Goods Sold</t>
  </si>
  <si>
    <t>Sponsored Study Participant Costs-not MTDC</t>
  </si>
  <si>
    <t>Department Supplement</t>
  </si>
  <si>
    <t>Depreciation-not MTDC</t>
  </si>
  <si>
    <t>Design and Artwork</t>
  </si>
  <si>
    <t>*Drafted-not MTDC</t>
  </si>
  <si>
    <t>Drugs &amp; Pharmaceuticals</t>
  </si>
  <si>
    <t>Elevators-not MTDC</t>
  </si>
  <si>
    <t>Exhibits</t>
  </si>
  <si>
    <t>Fellowship Expense</t>
  </si>
  <si>
    <t>Field Expense</t>
  </si>
  <si>
    <t>Field Expense - Blocked for posting</t>
  </si>
  <si>
    <t>Flooring</t>
  </si>
  <si>
    <t>Fuel &amp; Lubricants</t>
  </si>
  <si>
    <t>Graphics &amp; Signage</t>
  </si>
  <si>
    <t>Grounds</t>
  </si>
  <si>
    <t>Grounds Labor</t>
  </si>
  <si>
    <t>*Industrial Surcharge</t>
  </si>
  <si>
    <t>Forecast - Unallowable Salary - People Cube</t>
  </si>
  <si>
    <t>Forecast - S&amp;W Allocation - Input</t>
  </si>
  <si>
    <t>Forecast - S&amp;W Allocation - People Cube</t>
  </si>
  <si>
    <t>Forecast - Vacation Accrul - Input</t>
  </si>
  <si>
    <t>Forecast - Vacation Accrual - People Cube</t>
  </si>
  <si>
    <t>Forecast - Other Compensation - Input</t>
  </si>
  <si>
    <t>Forecast - Other Compensation - People Cube</t>
  </si>
  <si>
    <t>Forecast - Student Salaries - Input</t>
  </si>
  <si>
    <t>Forecast - Student Salaries - People Cube</t>
  </si>
  <si>
    <t>Forecast - Undergraduate Salaries - Input</t>
  </si>
  <si>
    <t>Forecast - Undergraduate Salaries - People Cube</t>
  </si>
  <si>
    <t>Forecast - Research Assistants - Input</t>
  </si>
  <si>
    <t>Forecast - Research Assistants - People Cube</t>
  </si>
  <si>
    <t>Forecast - EB - People Cube</t>
  </si>
  <si>
    <t>Forecast - F&amp;A - People Cube</t>
  </si>
  <si>
    <t>Forecast - M&amp;S Allocation - Input</t>
  </si>
  <si>
    <t>Forecast - M&amp;S Allocation - People Cube</t>
  </si>
  <si>
    <t>Settlement - Life Income Accounts</t>
  </si>
  <si>
    <t>CHANGE TO AVAILABLE FOR USE</t>
  </si>
  <si>
    <t>Settlement - F&amp;A Under/Over-recovery to CIP</t>
  </si>
  <si>
    <t>Settlement - Accounts Receivable</t>
  </si>
  <si>
    <t>Settlement - Contracts in Progress</t>
  </si>
  <si>
    <t>Settlement - Inventories</t>
  </si>
  <si>
    <t>Settlement - Deferred Charges Other</t>
  </si>
  <si>
    <t>Settlement - Deferred Charges Suspense</t>
  </si>
  <si>
    <t>Settlement -  Deferred Charges Clearing</t>
  </si>
  <si>
    <t>Settlement - Student Notes Receivables</t>
  </si>
  <si>
    <t>Settlement - Plant Assets</t>
  </si>
  <si>
    <t>Settlement - Liabilities</t>
  </si>
  <si>
    <t>Settlement - Pledges Receivable</t>
  </si>
  <si>
    <t>Deferred Subscription Liability Settlement</t>
  </si>
  <si>
    <t>Settlement-Cash</t>
  </si>
  <si>
    <t>Settlement-Investments</t>
  </si>
  <si>
    <t>ML- SETL - RVTR</t>
  </si>
  <si>
    <t>ML- SETL - PRINCIPAL</t>
  </si>
  <si>
    <t>ML- SETL - SETTLEMENT</t>
  </si>
  <si>
    <t>Fund to Fund Settlement</t>
  </si>
  <si>
    <t>Legal Services</t>
  </si>
  <si>
    <t>SDP Salaries &amp; Wages</t>
  </si>
  <si>
    <t>SDP Employee Benefits</t>
  </si>
  <si>
    <t>SDP Professional Services</t>
  </si>
  <si>
    <t>SDP All Other Expenses</t>
  </si>
  <si>
    <t>N/A</t>
  </si>
  <si>
    <t>Not Applicable</t>
  </si>
  <si>
    <t>*Principal Balance 7/1/66</t>
  </si>
  <si>
    <t>Gifts-Principal</t>
  </si>
  <si>
    <t>Pledge Revenue-Permanently Restricted</t>
  </si>
  <si>
    <t>*Principal Gift Pledge Received</t>
  </si>
  <si>
    <t>PR - Other Receipts</t>
  </si>
  <si>
    <t>*Principal Royalty Revenue</t>
  </si>
  <si>
    <t>Payment on Pledge In-Principal</t>
  </si>
  <si>
    <t>Payment on Pledge Out-Principal</t>
  </si>
  <si>
    <t>Realized Gain Or Loss-endow. funds</t>
  </si>
  <si>
    <t>*Principal Gain Distribution</t>
  </si>
  <si>
    <t>PR - Transferred In</t>
  </si>
  <si>
    <t>PR - Transferred Out</t>
  </si>
  <si>
    <t>Investment Income-Principal</t>
  </si>
  <si>
    <t>Pool A Book Value Adjustment</t>
  </si>
  <si>
    <t>Actuarial Adjustment- Unrealized</t>
  </si>
  <si>
    <t>Unrealized Gain Or Loss-endow. funds</t>
  </si>
  <si>
    <t>Unrealized Gain Or Loss-Open Futures Contracts</t>
  </si>
  <si>
    <t>*Balance 7/1/66</t>
  </si>
  <si>
    <t>*Gifts Received Against Pledges</t>
  </si>
  <si>
    <t>Appropriation of Operating Revenue</t>
  </si>
  <si>
    <t>*Appropriation of Research Revenue</t>
  </si>
  <si>
    <t>Rental and Lease Income</t>
  </si>
  <si>
    <t>Gifts Returned to Donor</t>
  </si>
  <si>
    <t>*Sale of Equipment</t>
  </si>
  <si>
    <t>Realized Gain/Loss - expend. fund</t>
  </si>
  <si>
    <t>*Distribution of Gains</t>
  </si>
  <si>
    <t>Investment Income A</t>
  </si>
  <si>
    <t>*Investment Income B</t>
  </si>
  <si>
    <t>Investment Income C</t>
  </si>
  <si>
    <t>Investment Income</t>
  </si>
  <si>
    <t>Investment Income-Distributed to Funds</t>
  </si>
  <si>
    <t>Investment Income Received</t>
  </si>
  <si>
    <t>Investment Income Special</t>
  </si>
  <si>
    <t>Transferred In</t>
  </si>
  <si>
    <t>Transferred Out</t>
  </si>
  <si>
    <t>*Billed to Sponsor</t>
  </si>
  <si>
    <t>*F&amp;A Returned to Fund</t>
  </si>
  <si>
    <t>*Reclass - Fund Restriction - In</t>
  </si>
  <si>
    <t>Payment on Pledge In-Expendable UNR</t>
  </si>
  <si>
    <t>Payment on Pledge Out-Expendable Temp to Unr</t>
  </si>
  <si>
    <t>*Gifts</t>
  </si>
  <si>
    <t>UR - Transfer In - Principal</t>
  </si>
  <si>
    <t>UR - Transfer Out - Principal</t>
  </si>
  <si>
    <t>Internal Interest Income</t>
  </si>
  <si>
    <t>Unrealized Gain/Loss-expend. funds</t>
  </si>
  <si>
    <t>Royalty Revenues-Trademarks</t>
  </si>
  <si>
    <t>Expense Reimbursement-Domestic Patents</t>
  </si>
  <si>
    <t>Expense Reimbursements-Foreign Patents</t>
  </si>
  <si>
    <t>Real Estate Gifts</t>
  </si>
  <si>
    <t>Guaranteed Annuity Income</t>
  </si>
  <si>
    <t>Unrealized Appr/Depr</t>
  </si>
  <si>
    <t>Unrealized Gain/Loss-on investments</t>
  </si>
  <si>
    <t>Unrealized Appr/Depr-on income receivables</t>
  </si>
  <si>
    <t>Employer contribution Rec'd - 401 account</t>
  </si>
  <si>
    <t>Investment Gain &amp; Loss - 401h</t>
  </si>
  <si>
    <t>Investment income contra - 401h</t>
  </si>
  <si>
    <t>Forfeitures to MIT</t>
  </si>
  <si>
    <t>Transfer from Custodian for Fixed Annuity Benefits</t>
  </si>
  <si>
    <t>Transfer from Custodian for Other</t>
  </si>
  <si>
    <t>Pledge Revenue</t>
  </si>
  <si>
    <t>Payment on Pledge In-Expendable Temp</t>
  </si>
  <si>
    <t>Payment on Pledge Out-Expendable Temp</t>
  </si>
  <si>
    <t>*Reclass - Fund Restriction - Out</t>
  </si>
  <si>
    <t>Internal Expense Reimbursement</t>
  </si>
  <si>
    <t>edX Certificates Revenue</t>
  </si>
  <si>
    <t>edX Course Revenue</t>
  </si>
  <si>
    <t>edx Supported Course Revenue</t>
  </si>
  <si>
    <t>edX Services Revenue</t>
  </si>
  <si>
    <t>edX Subscription Revenue</t>
  </si>
  <si>
    <t>edX Software License Revenue</t>
  </si>
  <si>
    <t>edX Exam Proctoring Revenue</t>
  </si>
  <si>
    <t>edX Other Revenue</t>
  </si>
  <si>
    <t>edX Textbooks Revenue</t>
  </si>
  <si>
    <t>Sponsored Gifts</t>
  </si>
  <si>
    <t>Sponsored Revenue Recognized</t>
  </si>
  <si>
    <t>Sponsored Billing-Intercompany for Singapore</t>
  </si>
  <si>
    <t>*Cost Sharing - General</t>
  </si>
  <si>
    <t>Cost Sharing - Transfer In</t>
  </si>
  <si>
    <t>Cost Sharing - Transfer Out</t>
  </si>
  <si>
    <t>F&amp;A Under/Over-recovery Funded Trans In</t>
  </si>
  <si>
    <t>F&amp;A Under/Over-recovery Funded Trans Out</t>
  </si>
  <si>
    <t>Draft Transfer In</t>
  </si>
  <si>
    <t>Draft Transfer Out</t>
  </si>
  <si>
    <t>Expense Transfer In</t>
  </si>
  <si>
    <t>Expense Transfer Out</t>
  </si>
  <si>
    <t>Space Change Transfer In</t>
  </si>
  <si>
    <t>Space Change Transfer Out</t>
  </si>
  <si>
    <t>Audio Visual - Audio</t>
  </si>
  <si>
    <t>Audio Visual - Projection</t>
  </si>
  <si>
    <t>Audio Visual - Video</t>
  </si>
  <si>
    <t>*Billed To Sponsor</t>
  </si>
  <si>
    <t>Cash Over</t>
  </si>
  <si>
    <t>Cash Short</t>
  </si>
  <si>
    <t>Damage Control</t>
  </si>
  <si>
    <t>Dormitory Vacancy Loss</t>
  </si>
  <si>
    <t>*Income - General</t>
  </si>
  <si>
    <t>Equipment Rental Revenues</t>
  </si>
  <si>
    <t>Vending Machine Sales</t>
  </si>
  <si>
    <t>*Income - Other</t>
  </si>
  <si>
    <t>*Income - Deferred Payments</t>
  </si>
  <si>
    <t>Income - Late Payments</t>
  </si>
  <si>
    <t>*Income - Billiards</t>
  </si>
  <si>
    <t>*Income - Bowling</t>
  </si>
  <si>
    <t>*Income - Linen Service</t>
  </si>
  <si>
    <t>*Income-Operators</t>
  </si>
  <si>
    <t>Income - Outside Services</t>
  </si>
  <si>
    <t>Income - Building Usage</t>
  </si>
  <si>
    <t>*Income - Janitorial Services</t>
  </si>
  <si>
    <t>Meals &amp; Alcohol Tax</t>
  </si>
  <si>
    <t>*Miscellaneous-Fall</t>
  </si>
  <si>
    <t>*Miscellaneous-Spring</t>
  </si>
  <si>
    <t>*Miscellaneous - Income</t>
  </si>
  <si>
    <t>*Offset To Materials and Services</t>
  </si>
  <si>
    <t>*Offset to Audio Visual</t>
  </si>
  <si>
    <t>*Offset To Shop Expense</t>
  </si>
  <si>
    <t>Regular Income - Fall</t>
  </si>
  <si>
    <t>Sales Backlist</t>
  </si>
  <si>
    <t>Sales London</t>
  </si>
  <si>
    <t>*Sales - Non-Commissionable</t>
  </si>
  <si>
    <t>*Sales - Special Reminder</t>
  </si>
  <si>
    <t>Sales - Returns &amp; Allowances</t>
  </si>
  <si>
    <t>*Sales - Cash</t>
  </si>
  <si>
    <t>Internal Sales - Steam</t>
  </si>
  <si>
    <t>Backlist Sales Returns &amp; Allowances</t>
  </si>
  <si>
    <t>Dining Room Sales</t>
  </si>
  <si>
    <t>Snack Bar Sales</t>
  </si>
  <si>
    <t>Internal Catering Sales</t>
  </si>
  <si>
    <t>Internal Sales - Electricity</t>
  </si>
  <si>
    <t>Gain from Asset Sale</t>
  </si>
  <si>
    <t>Loss from Asset Sale</t>
  </si>
  <si>
    <t>Loss from Asset Sale Retirement</t>
  </si>
  <si>
    <t>Non Degree Program Fees</t>
  </si>
  <si>
    <t>Medical/Dental Insurance Revenue</t>
  </si>
  <si>
    <t>Parking - Students</t>
  </si>
  <si>
    <t>Sales-Alcoholic Beverages</t>
  </si>
  <si>
    <t>Internet Advertising Revenue</t>
  </si>
  <si>
    <t>Recruitment Advertising Revenue</t>
  </si>
  <si>
    <t>Classified Advertising Revenue</t>
  </si>
  <si>
    <t>Internal Sales-Other Utilities</t>
  </si>
  <si>
    <t>License Fees-Software End Use</t>
  </si>
  <si>
    <t>License Fees-Trademarks</t>
  </si>
  <si>
    <t>Internal Billings-Subscriptions</t>
  </si>
  <si>
    <t>Student Activity Fee Revenue</t>
  </si>
  <si>
    <t>Student Dining Fee</t>
  </si>
  <si>
    <t>Loan Payments in excess of obligation</t>
  </si>
  <si>
    <t>Loan Payments on Assigned Loans</t>
  </si>
  <si>
    <t>Loan Payments on Cancelled Loans</t>
  </si>
  <si>
    <t>License Fees-International</t>
  </si>
  <si>
    <t>Other Student Fees</t>
  </si>
  <si>
    <t>House Tax Revenue</t>
  </si>
  <si>
    <t>Pledge Discount</t>
  </si>
  <si>
    <t>Pledge Allowance</t>
  </si>
  <si>
    <t>Customer Discounts</t>
  </si>
  <si>
    <t>Agency Discounts</t>
  </si>
  <si>
    <t>Athletic Fees</t>
  </si>
  <si>
    <t>For future use</t>
  </si>
  <si>
    <t>BCBS PPO Insurance Revenue</t>
  </si>
  <si>
    <t>Tufts Insurance Revenue</t>
  </si>
  <si>
    <t>MIT Flexible Insurance Revenue</t>
  </si>
  <si>
    <t>Medex Insurance Revenue</t>
  </si>
  <si>
    <t>MB65 Insurance Revenue</t>
  </si>
  <si>
    <t>Tufts Medicare Complement Insurance Revenue</t>
  </si>
  <si>
    <t>Tufts Medicare Preferred Insurance Revenue</t>
  </si>
  <si>
    <t>Eyemed Insurance Revenue</t>
  </si>
  <si>
    <t>MetLife-Frozen Insurance Revenue</t>
  </si>
  <si>
    <t>MetLife-Supplemental Insurance Revenue</t>
  </si>
  <si>
    <t>Crosby FSA Insurance Revenue</t>
  </si>
  <si>
    <t>Long Term Care Insurance Revenue</t>
  </si>
  <si>
    <t>Auto &amp; Home Insurance Revenue</t>
  </si>
  <si>
    <t>Mass Health Connector Revenue</t>
  </si>
  <si>
    <t>Community Giving</t>
  </si>
  <si>
    <t>Community Service</t>
  </si>
  <si>
    <t>Inter-company Revenue - SING</t>
  </si>
  <si>
    <t>*A/R Downpayment - Customer</t>
  </si>
  <si>
    <t>AR MIT Revenue Account</t>
  </si>
  <si>
    <t>*AR Sponsored Billings</t>
  </si>
  <si>
    <t>Balance Cost Sharing</t>
  </si>
  <si>
    <t>Transfers Balancing</t>
  </si>
  <si>
    <t>Gain Distribution Operating</t>
  </si>
  <si>
    <t>Gain Distribution Non-Operating</t>
  </si>
  <si>
    <t>F&amp;A Income Campus</t>
  </si>
  <si>
    <t>F&amp;A Income Lincoln</t>
  </si>
  <si>
    <t>LIF Converted to Endowment</t>
  </si>
  <si>
    <t>Net change in Life Income Funds</t>
  </si>
  <si>
    <t>Research Revenue Direct - Campus</t>
  </si>
  <si>
    <t>Research Revenue Direct - Lincoln</t>
  </si>
  <si>
    <t>Tuition Discount</t>
  </si>
  <si>
    <t>Investment Income-Temporarily Restricted</t>
  </si>
  <si>
    <t>Net Asset Reclass operating</t>
  </si>
  <si>
    <t>Net Asset Reclass non-operating</t>
  </si>
  <si>
    <t>Gifts-Temp non operating</t>
  </si>
  <si>
    <t>Pension Related chrgsw/out net period. ben. cost</t>
  </si>
  <si>
    <t>SMART-Service Income</t>
  </si>
  <si>
    <t>Incoming Balance - 07/01/96</t>
  </si>
  <si>
    <t>MX System Feed - System Code 01</t>
  </si>
  <si>
    <t>Revenue Account Feed</t>
  </si>
  <si>
    <t>Incoming Balance - 07/01/96  P&amp;L (No CE Attached)</t>
  </si>
  <si>
    <t>Payroll Staff Feed - System Code 09</t>
  </si>
  <si>
    <t>Payroll Confidential Feed - System Code 10</t>
  </si>
  <si>
    <t>Payroll Weekly Feed  - System Code 15</t>
  </si>
  <si>
    <t>Physical Plant Feed - System Code 20</t>
  </si>
  <si>
    <t>Student Accounts Receivable Feed - System Code 25</t>
  </si>
  <si>
    <t>Accounts Receivable Feed - System Code 28</t>
  </si>
  <si>
    <t>Cashier Office System Feed</t>
  </si>
  <si>
    <t>Investment Feed - System Code 33</t>
  </si>
  <si>
    <t>Travel Opening Detail</t>
  </si>
  <si>
    <t>Gift Feed Doc Type 40/SG</t>
  </si>
  <si>
    <t>Journal Voucher Feed - System Code 40</t>
  </si>
  <si>
    <t>Journal Voucher Closing Feed - System Code 41</t>
  </si>
  <si>
    <t>Allocation Expenses Feed - System Code 43</t>
  </si>
  <si>
    <t>Employee Benefits  Feed - System Code 44</t>
  </si>
  <si>
    <t>Billing Rates (OH) Feed - System Code 45</t>
  </si>
  <si>
    <t>Supplemental OH  Feed - System Code 46</t>
  </si>
  <si>
    <t>Accounts Payable Feed - System Code 80</t>
  </si>
  <si>
    <t>Telecommuncations Feed - System Code 90</t>
  </si>
  <si>
    <t>CUR/TECR cross-company clearing</t>
  </si>
  <si>
    <t>TECR/CUR cross-company clearing</t>
  </si>
  <si>
    <t>Advance from MIT</t>
  </si>
  <si>
    <t xml:space="preserve"> Advances to TECR</t>
  </si>
  <si>
    <t>Interco Notes Payable</t>
  </si>
  <si>
    <t xml:space="preserve"> Interco Notes Receivable</t>
  </si>
  <si>
    <t>CUR/REF cross-company clearing</t>
  </si>
  <si>
    <t>REF/CUR cross-company clearing</t>
  </si>
  <si>
    <t>CUR/DBP cross-company clearing</t>
  </si>
  <si>
    <t>RDBP/CUR cross-company clearing</t>
  </si>
  <si>
    <t>Third Party Remittance Clearing</t>
  </si>
  <si>
    <t>CUR/LCP1 cross-company clearing</t>
  </si>
  <si>
    <t>LCP1/CUR cross-company clearing</t>
  </si>
  <si>
    <t>CUR / SING Cross Company Clearing</t>
  </si>
  <si>
    <t>SING / CUR Cross Company Clearing</t>
  </si>
  <si>
    <t>ForEx - Intercompany Currency Adjustments</t>
  </si>
  <si>
    <t>Alloc S&amp;W On-not MTDC</t>
  </si>
  <si>
    <t>Alloc S&amp;W Off-not MTDC</t>
  </si>
  <si>
    <t>*Alloc Student S&amp;W On</t>
  </si>
  <si>
    <t>*Alloc Student S&amp;W Off</t>
  </si>
  <si>
    <t>Alloc M&amp;S On-not MTDC</t>
  </si>
  <si>
    <t>Alloc M&amp;S Off-not MTDC</t>
  </si>
  <si>
    <t>Alloc Utilities On-not MTDC</t>
  </si>
  <si>
    <t>Alloc Utilities Off-not MTDC</t>
  </si>
  <si>
    <t>*Alloc S&amp;W On</t>
  </si>
  <si>
    <t>*Alloc S&amp;W Off</t>
  </si>
  <si>
    <t>*Alloc Student Fund S&amp;W On-not MTDC</t>
  </si>
  <si>
    <t>*Alloc Student Fund S&amp;W Off-not MTDC</t>
  </si>
  <si>
    <t>*EB General On</t>
  </si>
  <si>
    <t>*EB General Off</t>
  </si>
  <si>
    <t>*EB Fund On</t>
  </si>
  <si>
    <t>*EB Fund Off</t>
  </si>
  <si>
    <t>EB On</t>
  </si>
  <si>
    <t>EB Off</t>
  </si>
  <si>
    <t>*EB General On  Adjust to Actual</t>
  </si>
  <si>
    <t>*EB General Off Adjust to Actual</t>
  </si>
  <si>
    <t>*EB Fund On  Adjust to Actual</t>
  </si>
  <si>
    <t>*EB Fund Off Adjust to Actual</t>
  </si>
  <si>
    <t>Adj EB On to Spon Rate</t>
  </si>
  <si>
    <t>Adj EB Off to Spon Rate</t>
  </si>
  <si>
    <t>*EB General UROP On</t>
  </si>
  <si>
    <t>*EB General UROP Off</t>
  </si>
  <si>
    <t>*EB Research UROP On</t>
  </si>
  <si>
    <t>*EB Research UROP Off</t>
  </si>
  <si>
    <t>*EB General UROP On Adjust to Actual</t>
  </si>
  <si>
    <t>*EB General UROP Off Adjust to Actual</t>
  </si>
  <si>
    <t>*EB Fund UROP On Adjust to Actual</t>
  </si>
  <si>
    <t>*EB Fund UROP Off Adjust to Actual</t>
  </si>
  <si>
    <t>*EB Research UROP On  Adjust to Actual</t>
  </si>
  <si>
    <t>*EB Research UROP Off Adjust to Actual</t>
  </si>
  <si>
    <t>*EB General On-not MTDC</t>
  </si>
  <si>
    <t>*EB General Off-not MTDC</t>
  </si>
  <si>
    <t>*EB Fund On-not MTDC</t>
  </si>
  <si>
    <t>*EB Fund Off-not MTDC</t>
  </si>
  <si>
    <t>EB On-not MTDC</t>
  </si>
  <si>
    <t>EB Off-not MTDC</t>
  </si>
  <si>
    <t>*EB General On Adjust to Actual-not MTDC</t>
  </si>
  <si>
    <t>*EB Gen Off Adjust to Actual-not MTDC</t>
  </si>
  <si>
    <t>*EB Fund On Adjust to Actual-not MTDC</t>
  </si>
  <si>
    <t>*EB Fund Off Adjust to Actual-not MTDC</t>
  </si>
  <si>
    <t>Adj EB On-not MTDC to Spon Rate</t>
  </si>
  <si>
    <t>Adj EB Off-not MTDC to Spon Rate</t>
  </si>
  <si>
    <t>*EB Fund UROP On-not MTDC</t>
  </si>
  <si>
    <t>*EB Fund UROP Off-not MTDC</t>
  </si>
  <si>
    <t>Res Vac Acc On</t>
  </si>
  <si>
    <t>Res Vac Acc Off</t>
  </si>
  <si>
    <t>Res Vac Acc On-not MTDC</t>
  </si>
  <si>
    <t>Res Vac Acc Off-not MTDC</t>
  </si>
  <si>
    <t>*F&amp;A General MTDC On</t>
  </si>
  <si>
    <t>*F&amp;A General MTDC Off</t>
  </si>
  <si>
    <t>*F&amp;A Fund MTDC On</t>
  </si>
  <si>
    <t>*F&amp;A Fund MTDC Off</t>
  </si>
  <si>
    <t>F&amp;A On</t>
  </si>
  <si>
    <t>F&amp;A Off</t>
  </si>
  <si>
    <t>*F&amp;A General S&amp;W On</t>
  </si>
  <si>
    <t>*F&amp;A General S&amp;W Off</t>
  </si>
  <si>
    <t>*F&amp;A S&amp;W On</t>
  </si>
  <si>
    <t>*F&amp;A S&amp;W Off</t>
  </si>
  <si>
    <t>*F&amp;A Research S&amp;W On</t>
  </si>
  <si>
    <t>*F&amp;A Research S&amp;W Off</t>
  </si>
  <si>
    <t>*F&amp;A General MTDC On Adjust to Actual</t>
  </si>
  <si>
    <t>*F&amp;A General MTDC Off Adjust to Actual</t>
  </si>
  <si>
    <t>*F&amp;A Fund On  Adjust to Actual</t>
  </si>
  <si>
    <t>*F&amp;A Fund Off Adjust to Actual</t>
  </si>
  <si>
    <t>Adj F&amp;A On to Spon Base/Rate</t>
  </si>
  <si>
    <t>Adj F&amp;A Off to Spon Base/Rate</t>
  </si>
  <si>
    <t>*F&amp;A General S&amp;W On Adjust to Actual</t>
  </si>
  <si>
    <t>*F&amp;A General S&amp;W Off Adjust to Actual</t>
  </si>
  <si>
    <t>*Adj F&amp;A S&amp;W On to Spon Base/Rate</t>
  </si>
  <si>
    <t>*Adj F&amp;A S&amp;W Off to Spon Base/Rate</t>
  </si>
  <si>
    <t>*F&amp;A Research S&amp;W On Adjust to Actual</t>
  </si>
  <si>
    <t>*F&amp;A Research S&amp;W Off Adjust to Actual</t>
  </si>
  <si>
    <t>F&amp;A Supplemental On</t>
  </si>
  <si>
    <t>F&amp;A Supplemental Off</t>
  </si>
  <si>
    <t>F&amp;A Facilities Stockroom</t>
  </si>
  <si>
    <t>Fund Fee</t>
  </si>
  <si>
    <t>Adjust Fund Fee</t>
  </si>
  <si>
    <t>Building Cleaning Services Assessement</t>
  </si>
  <si>
    <t>Grounds / Moving  Assessement</t>
  </si>
  <si>
    <t>Campus Activities Complex Assessment</t>
  </si>
  <si>
    <t>CUP Common cost Breakdown Assessment</t>
  </si>
  <si>
    <t>DoF Repair &amp; Maintenance Assessment</t>
  </si>
  <si>
    <t>IS Assessment Element</t>
  </si>
  <si>
    <t>Depreciation Assessment</t>
  </si>
  <si>
    <t>Interest Assessment</t>
  </si>
  <si>
    <t>IST to DSL</t>
  </si>
  <si>
    <t>CSG Services Assessment</t>
  </si>
  <si>
    <t>Facilities - Benefits Surcharge CGS</t>
  </si>
  <si>
    <t>DoF - Administrative Surcharge CGS</t>
  </si>
  <si>
    <t>DoF/Elec EB Surchrg</t>
  </si>
  <si>
    <t>DoF/Elec Admin Charg</t>
  </si>
  <si>
    <t>DoF/Carp EB Surcharg</t>
  </si>
  <si>
    <t>DoF/Carp Admin Charges</t>
  </si>
  <si>
    <t>DoF/HVAC EB Surcharg</t>
  </si>
  <si>
    <t>DoF/HVAC Admin Charges</t>
  </si>
  <si>
    <t>DoF/PIPE EB Surcharges</t>
  </si>
  <si>
    <t>DoF/PIPE Admin Charges</t>
  </si>
  <si>
    <t>DoF/PNTR EB Surcharges</t>
  </si>
  <si>
    <t>DoF/PNTR Admin Charges</t>
  </si>
  <si>
    <t>DoF/LOCK EB Surcharges</t>
  </si>
  <si>
    <t>DoF/LOCK Admin Charges</t>
  </si>
  <si>
    <t>DoF/METL EB Surcharges</t>
  </si>
  <si>
    <t>DoF/METL Admin Charges</t>
  </si>
  <si>
    <t>DoF/CSG Labor EB Surcharge</t>
  </si>
  <si>
    <t>DoF/CSG Labor Admin Charge</t>
  </si>
  <si>
    <t>WBS Settle to IO</t>
  </si>
  <si>
    <t>DCS/Capital Projects Settlement-not MTDC</t>
  </si>
  <si>
    <t>Custodial &amp; Grounds IO Settle-not MTDC</t>
  </si>
  <si>
    <t>Campus Activit Complex IO Settl-not MTDC</t>
  </si>
  <si>
    <t>DoF Repair &amp; Maint IO Settle-not MTDC</t>
  </si>
  <si>
    <t>Software Project Settlement</t>
  </si>
  <si>
    <t>IS Project Charges IO Settlement</t>
  </si>
  <si>
    <t>Visitor Parking-not MTDC</t>
  </si>
  <si>
    <t>MRO IO Settlement - Not MTDC</t>
  </si>
  <si>
    <t>MRO Plus IO Settlement Not MTDC</t>
  </si>
  <si>
    <t>CSG Cap. Renewal IO Settlemnt - Not MTDC</t>
  </si>
  <si>
    <t>CSG Operations IO Settlement Not MTDC</t>
  </si>
  <si>
    <t>Dof Project Administration</t>
  </si>
  <si>
    <t>DoF Custodial Labor Charges</t>
  </si>
  <si>
    <t>DoF Grounds Labor Charges</t>
  </si>
  <si>
    <t>DoF Movers' Labor Charges</t>
  </si>
  <si>
    <t>DoF Mechanics' Labor Charges</t>
  </si>
  <si>
    <t>DoF Campus Activit Complex Labor Charge</t>
  </si>
  <si>
    <t>DoF R&amp;M Electrical Labor</t>
  </si>
  <si>
    <t>DoF Carpentry Labor</t>
  </si>
  <si>
    <t>DoF R&amp;M HVAC Labor</t>
  </si>
  <si>
    <t>DoF R&amp;M Plumb/Pipe Labor</t>
  </si>
  <si>
    <t>DoF Painting Labor</t>
  </si>
  <si>
    <t>DoF Locksmith Labor</t>
  </si>
  <si>
    <t>DoF Metal/Glass Labor</t>
  </si>
  <si>
    <t>DoF CSG Electrical Labor</t>
  </si>
  <si>
    <t>DOF CSG HVAC LABOR</t>
  </si>
  <si>
    <t>DOF CSG PLUMB/PIPE LABOR</t>
  </si>
  <si>
    <t>Steam-not MTDC</t>
  </si>
  <si>
    <t>Hot Water-not MTDC</t>
  </si>
  <si>
    <t>ML- SETL - S&amp;W EB</t>
  </si>
  <si>
    <t>ML- SETL - OPERATING EXPENSES</t>
  </si>
  <si>
    <t>ML- SETL - INDIRECT EXPENSE</t>
  </si>
  <si>
    <t>Depreciation Expense Office Equipment</t>
  </si>
  <si>
    <t>Contingency-not MTDC</t>
  </si>
  <si>
    <t>Contingency Firmcost-not MTDC</t>
  </si>
  <si>
    <t>Construction Phase Contingency-not MTDC</t>
  </si>
  <si>
    <t>Design Phase Contingency-not MTDC</t>
  </si>
  <si>
    <t>Unanticipated Cost-not MTDC</t>
  </si>
  <si>
    <t>Inter-company Expenses - CUR</t>
  </si>
  <si>
    <t>*A/P Downpayment - Vendor</t>
  </si>
  <si>
    <t>Correct Alloc S&amp;W On-not MTDC</t>
  </si>
  <si>
    <t>Correct Alloc S&amp;W Off-not MTDC</t>
  </si>
  <si>
    <t>*Technical or Admin Support - On</t>
  </si>
  <si>
    <t>*Technical or Admin Support - Off</t>
  </si>
  <si>
    <t>Allocated Expenses</t>
  </si>
  <si>
    <t>*Allocated Utilities-not MTDC</t>
  </si>
  <si>
    <t>*Allocated Expenses-not MTDC</t>
  </si>
  <si>
    <t>*Allocations On-not MTDC</t>
  </si>
  <si>
    <t>*Allocations Off-not MTDC</t>
  </si>
  <si>
    <t>*Allocations Offset-not MTDC</t>
  </si>
  <si>
    <t>Correct Alloc M&amp;S On-not MTDC</t>
  </si>
  <si>
    <t>Correct Alloc M&amp;S Off-not MTDC</t>
  </si>
  <si>
    <t>Correct Alloc Utilities On-not MTDC</t>
  </si>
  <si>
    <t>Correct Alloc Utilities Off-not MTDC</t>
  </si>
  <si>
    <t>*EB Billing Rate</t>
  </si>
  <si>
    <t>*EB Adjust to Actual</t>
  </si>
  <si>
    <t>*EB Billing Rate-not MTDC</t>
  </si>
  <si>
    <t>*EB Prior Year Adjustments</t>
  </si>
  <si>
    <t>Correct EB Res Vac Acc On</t>
  </si>
  <si>
    <t>Correct EB Res Vac Acc On-not MTDC</t>
  </si>
  <si>
    <t>Correct EB Res Vac Acc Off</t>
  </si>
  <si>
    <t>Correct EB Res Vac Acc Off-not MTDC</t>
  </si>
  <si>
    <t>Correct Current Yr EB On</t>
  </si>
  <si>
    <t>Correct Current Yr EB Off</t>
  </si>
  <si>
    <t>Correct Prior Yr EB On</t>
  </si>
  <si>
    <t>Correct Prior Yr EB Off</t>
  </si>
  <si>
    <t>Correct Current Yr EB On-not MTDC</t>
  </si>
  <si>
    <t>Correct Current Yr EB Off-not MTDC</t>
  </si>
  <si>
    <t>Correct Prior Yr EB On-not MTDC</t>
  </si>
  <si>
    <t>Correct Prior Yr EB Off-not MTDC</t>
  </si>
  <si>
    <t>*F&amp;A Billing Rate</t>
  </si>
  <si>
    <t>*Fund Fee</t>
  </si>
  <si>
    <t>*F&amp;A Adjust To Actual</t>
  </si>
  <si>
    <t>*Current Year F&amp;A Adjustment</t>
  </si>
  <si>
    <t>*F&amp;A Prior Year Adjust to Actual</t>
  </si>
  <si>
    <t>*F&amp;A Supplemental</t>
  </si>
  <si>
    <t>*F&amp;A Supplemental Adjust To Actual</t>
  </si>
  <si>
    <t>Correct Current Yr F&amp;A On</t>
  </si>
  <si>
    <t>Correct Current Yr F&amp;A Off</t>
  </si>
  <si>
    <t>Correct Prior Yr F&amp;A On</t>
  </si>
  <si>
    <t>Correct Prior Yr F&amp;A Off</t>
  </si>
  <si>
    <t>*Correct Current Yr F&amp;A S&amp;W On</t>
  </si>
  <si>
    <t>*Correct Current Yr F&amp;A S&amp;W Off</t>
  </si>
  <si>
    <t>*Correct Prior Yr F&amp;A S&amp;W On</t>
  </si>
  <si>
    <t>*Correct Prior Yr F&amp;A S&amp;W Off</t>
  </si>
  <si>
    <t>Adj CY F&amp;A On to Spon Base/Rate</t>
  </si>
  <si>
    <t>Adj CY F&amp;A Off to Spon Base/Rate</t>
  </si>
  <si>
    <t>Adj PY F&amp;A On to Spon Base/Rate</t>
  </si>
  <si>
    <t>Adj PY F&amp;A Off to Spon Base/Rate</t>
  </si>
  <si>
    <t>*Adj CY F&amp;A S&amp;W On to Spon Base/Rate</t>
  </si>
  <si>
    <t>*Adj CY F&amp;A S&amp;W Off to Spon Base/Rate</t>
  </si>
  <si>
    <t>*Adj PY F&amp;A S&amp;W On to Spon Base/Rate</t>
  </si>
  <si>
    <t>*Adj PY F&amp;A S&amp;W Off to Spon Base/Rate</t>
  </si>
  <si>
    <t>Correct Fund Fee</t>
  </si>
  <si>
    <t>*Cost Sharing - Funded</t>
  </si>
  <si>
    <t>*Cost Sharing - Voluntary</t>
  </si>
  <si>
    <t>EB - Singapore</t>
  </si>
  <si>
    <t>EB - Provident</t>
  </si>
  <si>
    <t>Correct Internal Settlement</t>
  </si>
  <si>
    <t>Correct External Settlement</t>
  </si>
  <si>
    <t>Correct Software Project Settlement</t>
  </si>
  <si>
    <t>EB Costs Campus</t>
  </si>
  <si>
    <t>Lincoln EB</t>
  </si>
  <si>
    <t>EB Recovery</t>
  </si>
  <si>
    <t>F&amp;A Expense</t>
  </si>
  <si>
    <t>Salary Adjustment</t>
  </si>
  <si>
    <t>Utilities, rent, repairs</t>
  </si>
  <si>
    <t>Bldg Cleaning Srvs - Manual Adj</t>
  </si>
  <si>
    <t>Grnd/Moving Assmnt - Manual Adj</t>
  </si>
  <si>
    <t>CAC Assessment - Manual Adj</t>
  </si>
  <si>
    <t>CUP Com Cost Break - Manual Adj</t>
  </si>
  <si>
    <t>DoF R&amp;M Assessment - Manual Adj</t>
  </si>
  <si>
    <t>*MRO IO Settlement Not MTDC - Manual Adj</t>
  </si>
  <si>
    <t>*MRO Plus IO Settlement Not MTDC - Manual Adj</t>
  </si>
  <si>
    <t>*CSG Services Assessment - Manual Adj</t>
  </si>
  <si>
    <t>*CSG IO Settlement Not MTDC - Manual Adj</t>
  </si>
  <si>
    <t>*DOF/CSG EB Surcharges - Manual Adj</t>
  </si>
  <si>
    <t>*DOF/CSG Admin Charge - Manual Adj</t>
  </si>
  <si>
    <t>*DOF/CSG Labor - Manual Adj</t>
  </si>
  <si>
    <t>Forecast - Technical Staff - Input</t>
  </si>
  <si>
    <t>Forecast - Technical Staff - People Cube</t>
  </si>
  <si>
    <t>Forecast - Faculty Summer - Input</t>
  </si>
  <si>
    <t>Forecast - Faculty Summer - People Cube</t>
  </si>
  <si>
    <t>Forecast - Academic Staff - Input</t>
  </si>
  <si>
    <t>Forecast - Academic Staff - People Cube</t>
  </si>
  <si>
    <t>Forecast - Research Staff - Input</t>
  </si>
  <si>
    <t>Forecast - Research Staff - People Cube</t>
  </si>
  <si>
    <t>Forecast - Service Staff - Input</t>
  </si>
  <si>
    <t>Forecast - Service Staff - People Cube</t>
  </si>
  <si>
    <t>Forecast - Administrative Staff - Input</t>
  </si>
  <si>
    <t>Forecast - Administrative Staff - People Cube</t>
  </si>
  <si>
    <t>Forecast - Faculty Academic - Input</t>
  </si>
  <si>
    <t>Forecast - Faculty Academic - People Cube</t>
  </si>
  <si>
    <t>Forecast - Support Staff - Input</t>
  </si>
  <si>
    <t>Forecast - Support Staff - People Cube</t>
  </si>
  <si>
    <t>Forecast - Unallowable Salary - Input</t>
  </si>
  <si>
    <t>Please send to Gift Department</t>
  </si>
  <si>
    <t>Form #</t>
  </si>
  <si>
    <t xml:space="preserve">http://vpf.mit.edu/site/cashier/forms </t>
  </si>
  <si>
    <t>The most updated form can be found at:</t>
  </si>
  <si>
    <t>Please do not touch anything on this sheet</t>
  </si>
  <si>
    <t>801035-Sales</t>
  </si>
  <si>
    <t>801050-Non Degree Program Fees</t>
  </si>
  <si>
    <t>801018-Income - Outside Services</t>
  </si>
  <si>
    <t>801063-Conferences &amp; Events Revenue</t>
  </si>
  <si>
    <t>800304-Fee Income</t>
  </si>
  <si>
    <t>801053-Subscriptions Revenue</t>
  </si>
  <si>
    <t>801055-Medical/Dental Insurance Revenue</t>
  </si>
  <si>
    <t>801054-Transcript Fees</t>
  </si>
  <si>
    <t>800600-Sponsored Billings</t>
  </si>
  <si>
    <t>801019-Permissions Revenue</t>
  </si>
  <si>
    <t>800311-Expense Reimbursement</t>
  </si>
  <si>
    <t>801021-Income - Building Usage</t>
  </si>
  <si>
    <t>420050-Travel Expenses</t>
  </si>
  <si>
    <t>420070-Travel-Foreign Expenses</t>
  </si>
  <si>
    <t>800303-Other Receipts</t>
  </si>
  <si>
    <t>MIT ID #</t>
  </si>
  <si>
    <t>Check Deposit</t>
  </si>
  <si>
    <t>Max 20 Lines</t>
  </si>
  <si>
    <t>Total Deposit Expected</t>
  </si>
  <si>
    <t>Date of Deposit</t>
  </si>
  <si>
    <t>Description (will appear on statement)</t>
  </si>
  <si>
    <t>(if different from today)</t>
  </si>
  <si>
    <r>
      <rPr>
        <b/>
        <sz val="18"/>
        <rFont val="Geneva"/>
      </rPr>
      <t xml:space="preserve">2. </t>
    </r>
    <r>
      <rPr>
        <b/>
        <sz val="10"/>
        <rFont val="Geneva"/>
        <family val="2"/>
      </rPr>
      <t>Please select type of checks</t>
    </r>
  </si>
  <si>
    <t>Please contact Henry Leung at heleung@mit.edu with any technical issues with this form.</t>
  </si>
  <si>
    <r>
      <rPr>
        <b/>
        <sz val="18"/>
        <rFont val="Geneva"/>
      </rPr>
      <t xml:space="preserve">1. </t>
    </r>
    <r>
      <rPr>
        <b/>
        <sz val="10"/>
        <rFont val="Geneva"/>
        <family val="2"/>
      </rPr>
      <t>Click to start --&gt;</t>
    </r>
  </si>
  <si>
    <t>G/L Account Name</t>
  </si>
  <si>
    <t>40 characters (with spaces) limit</t>
  </si>
  <si>
    <t>MIT ID number or email address is required to receive an email receipt.</t>
  </si>
  <si>
    <t>Please enable macros to use this form.</t>
  </si>
  <si>
    <t>Fill in blue highlighted fields only.</t>
  </si>
  <si>
    <t>Questions on check deposits and G/L accounts should be sent to Cashiers-Office@mit.edu.</t>
  </si>
  <si>
    <t>Gift-related questions should be sent to RecSec@mit.edu.</t>
  </si>
  <si>
    <t>V.2.4</t>
  </si>
  <si>
    <t>Department</t>
  </si>
  <si>
    <t xml:space="preserve">LOCATION </t>
  </si>
  <si>
    <t>PHONE</t>
  </si>
  <si>
    <t xml:space="preserve">BLGD </t>
  </si>
  <si>
    <t>ACCOUNT/GL</t>
  </si>
  <si>
    <t>E-MAIL</t>
  </si>
  <si>
    <t>#</t>
  </si>
  <si>
    <t>Cheryl Whelan</t>
  </si>
  <si>
    <t>253-5426</t>
  </si>
  <si>
    <t>NE49-3077</t>
  </si>
  <si>
    <t>cwhelan@mit.edu</t>
  </si>
  <si>
    <t>Scott Klemm</t>
  </si>
  <si>
    <t>617-452-4053</t>
  </si>
  <si>
    <t>W20-020A</t>
  </si>
  <si>
    <t>info@fsilg.coop</t>
  </si>
  <si>
    <t>Arts at MIT</t>
  </si>
  <si>
    <t>Stacy Pyron</t>
  </si>
  <si>
    <t>253-4003</t>
  </si>
  <si>
    <t>E15-205A</t>
  </si>
  <si>
    <t>stacyp@mit.edu</t>
  </si>
  <si>
    <t>BE Grad Student Board</t>
  </si>
  <si>
    <t>Susan Jaskela</t>
  </si>
  <si>
    <t>253-1712</t>
  </si>
  <si>
    <t>16-267</t>
  </si>
  <si>
    <t>sjj@mit.edu</t>
  </si>
  <si>
    <t>Judith Gallagher</t>
  </si>
  <si>
    <t>253-4307</t>
  </si>
  <si>
    <t>14-0551</t>
  </si>
  <si>
    <t>jeggalag@mit.edu</t>
  </si>
  <si>
    <t>Christine Martignetti</t>
  </si>
  <si>
    <t>452-3966</t>
  </si>
  <si>
    <t>E48-200</t>
  </si>
  <si>
    <t>CROSS CO CODE</t>
  </si>
  <si>
    <t>cmartig@mit.edu</t>
  </si>
  <si>
    <t>Chris Tyson/Seung AH</t>
  </si>
  <si>
    <t>253-2935</t>
  </si>
  <si>
    <t>EE20-442C</t>
  </si>
  <si>
    <t>1225202/3914700</t>
  </si>
  <si>
    <t>ctyson@mit.ed</t>
  </si>
  <si>
    <t>Laura Koebler</t>
  </si>
  <si>
    <t>253-6966</t>
  </si>
  <si>
    <t>NE18-501</t>
  </si>
  <si>
    <t>1175700-800303</t>
  </si>
  <si>
    <t>lkoebler@mit.edu</t>
  </si>
  <si>
    <t>Michael Grenier</t>
  </si>
  <si>
    <t>253-4920</t>
  </si>
  <si>
    <t>50-256</t>
  </si>
  <si>
    <t>1078236-800303</t>
  </si>
  <si>
    <t>michaelgrenier@gmail.com</t>
  </si>
  <si>
    <t>Roger Proulx</t>
  </si>
  <si>
    <t>258-5367</t>
  </si>
  <si>
    <t>W20-027</t>
  </si>
  <si>
    <t>1662100-800303</t>
  </si>
  <si>
    <t>rprou@mit.edu</t>
  </si>
  <si>
    <t>Lauren Smock-Randall</t>
  </si>
  <si>
    <t>253-3913</t>
  </si>
  <si>
    <t>1735301-801021/1741100</t>
  </si>
  <si>
    <t xml:space="preserve">laurensr@mit.edu </t>
  </si>
  <si>
    <t>Lee Finnegan</t>
  </si>
  <si>
    <t>258-0327</t>
  </si>
  <si>
    <t>W32-109</t>
  </si>
  <si>
    <t>various accounts</t>
  </si>
  <si>
    <t>finny@mit.edu</t>
  </si>
  <si>
    <t>1078222-800303</t>
  </si>
  <si>
    <t>Patti Foley</t>
  </si>
  <si>
    <t>253-5359</t>
  </si>
  <si>
    <t>E23-197</t>
  </si>
  <si>
    <t>1666900-800303</t>
  </si>
  <si>
    <t>fole@med.mit.edu</t>
  </si>
  <si>
    <t>Robynn Cruz-Walker</t>
  </si>
  <si>
    <t>253-4754</t>
  </si>
  <si>
    <t>W20-022</t>
  </si>
  <si>
    <t>rcruz@mit.edu</t>
  </si>
  <si>
    <t>Diane Tavitian</t>
  </si>
  <si>
    <t>253-7990</t>
  </si>
  <si>
    <t>E19-432</t>
  </si>
  <si>
    <t>1105400-800303</t>
  </si>
  <si>
    <t>dtavit@mit.edu</t>
  </si>
  <si>
    <t>James Blessing</t>
  </si>
  <si>
    <t>258-5528</t>
  </si>
  <si>
    <t>3-001</t>
  </si>
  <si>
    <t>1387001/1387003-800304</t>
  </si>
  <si>
    <t>jyb@mit.edu</t>
  </si>
  <si>
    <t>Lin Lee Shueh</t>
  </si>
  <si>
    <t>253-3475</t>
  </si>
  <si>
    <t>W20-021</t>
  </si>
  <si>
    <t>1679400-800303</t>
  </si>
  <si>
    <t>sllee@mit.edu</t>
  </si>
  <si>
    <t>Charles Hale</t>
  </si>
  <si>
    <t>258-0577</t>
  </si>
  <si>
    <t>E39-313A</t>
  </si>
  <si>
    <t>chale@mit.edu</t>
  </si>
  <si>
    <t>Janine Marchese</t>
  </si>
  <si>
    <t>253-1907</t>
  </si>
  <si>
    <t>7-337</t>
  </si>
  <si>
    <t>neen610@mit.edu</t>
  </si>
  <si>
    <t>Greg Harris</t>
  </si>
  <si>
    <t>253-3608</t>
  </si>
  <si>
    <t>gharris@mit.edu</t>
  </si>
  <si>
    <t>Pauline Blair</t>
  </si>
  <si>
    <t>258-6446</t>
  </si>
  <si>
    <t>5-119</t>
  </si>
  <si>
    <t>1745500-801054</t>
  </si>
  <si>
    <t>pblair@mit.edu</t>
  </si>
  <si>
    <t>Alison Blaisdell</t>
  </si>
  <si>
    <t>452-2340</t>
  </si>
  <si>
    <t>W35-293</t>
  </si>
  <si>
    <t>1672300-801061</t>
  </si>
  <si>
    <t>blaisdell@mit.edu</t>
  </si>
  <si>
    <t>Sis deBordenave</t>
  </si>
  <si>
    <t>253-3656</t>
  </si>
  <si>
    <t>10-342</t>
  </si>
  <si>
    <t>2735471-800303</t>
  </si>
  <si>
    <t>esdeb@mit.edu</t>
  </si>
  <si>
    <t>Barbara Pine</t>
  </si>
  <si>
    <t>253-9497</t>
  </si>
  <si>
    <t>E15-109</t>
  </si>
  <si>
    <t>barbra@media.mit.edu</t>
  </si>
  <si>
    <t>Mary Mango</t>
  </si>
  <si>
    <t>253-2091</t>
  </si>
  <si>
    <t>W20-549</t>
  </si>
  <si>
    <t>mmango@mit.edu</t>
  </si>
  <si>
    <t>Constance Beal/Tiffany Greaves</t>
  </si>
  <si>
    <t>258-5290</t>
  </si>
  <si>
    <t>E25-342</t>
  </si>
  <si>
    <t>cjbeal@mit.edu, tiffanyg@mit.edu</t>
  </si>
  <si>
    <t>Teresa Santiago</t>
  </si>
  <si>
    <t>253-7078</t>
  </si>
  <si>
    <t>37-287</t>
  </si>
  <si>
    <t>teresa@mit.edu</t>
  </si>
  <si>
    <t>John Jenkins</t>
  </si>
  <si>
    <t>253-5249</t>
  </si>
  <si>
    <t>E38-176</t>
  </si>
  <si>
    <t>jjkenins@mit.edu</t>
  </si>
  <si>
    <t>Gloria Raymond</t>
  </si>
  <si>
    <t>253-4468</t>
  </si>
  <si>
    <t>E23-313</t>
  </si>
  <si>
    <t>raym@med.mit.edu</t>
  </si>
  <si>
    <t>Rita DelPrete</t>
  </si>
  <si>
    <t>258-0334</t>
  </si>
  <si>
    <t>3-015A</t>
  </si>
  <si>
    <t>ritadel@mit.edu</t>
  </si>
  <si>
    <t>Stephanie Johnson</t>
  </si>
  <si>
    <t>253-0556</t>
  </si>
  <si>
    <t>E23-395</t>
  </si>
  <si>
    <t>sjohn@med.mit.edu</t>
  </si>
  <si>
    <t>Charlene Chow</t>
  </si>
  <si>
    <t>324-4039</t>
  </si>
  <si>
    <t>E25-510</t>
  </si>
  <si>
    <t>Holly Ann Paiva</t>
  </si>
  <si>
    <t>charc@mit.edu</t>
  </si>
  <si>
    <t>Idalia Cuevas</t>
  </si>
  <si>
    <t>253-9463</t>
  </si>
  <si>
    <t>3-138</t>
  </si>
  <si>
    <t>icuevas@mit.edu</t>
  </si>
  <si>
    <t>Isadora Choute</t>
  </si>
  <si>
    <t>715-4779</t>
  </si>
  <si>
    <t>E70-810</t>
  </si>
  <si>
    <t>ichoute@mit.edu</t>
  </si>
  <si>
    <t>Barbara Layne</t>
  </si>
  <si>
    <t>253-2185</t>
  </si>
  <si>
    <t>76-653</t>
  </si>
  <si>
    <t>blayne@mit.edu</t>
  </si>
  <si>
    <t>Sudha Cheruku</t>
  </si>
  <si>
    <t>253-1703</t>
  </si>
  <si>
    <t>12-156</t>
  </si>
  <si>
    <t>scheruku@MIT.EDU</t>
  </si>
  <si>
    <t>Mike MCCarthy</t>
  </si>
  <si>
    <t>253-2779</t>
  </si>
  <si>
    <t>NE49-4021</t>
  </si>
  <si>
    <t>mmccarth@mit.edu</t>
  </si>
  <si>
    <t>June McCaull</t>
  </si>
  <si>
    <t>258-0593</t>
  </si>
  <si>
    <t>E39-311</t>
  </si>
  <si>
    <t>1336100-800303</t>
  </si>
  <si>
    <t>jmccaull@mit.edu</t>
  </si>
  <si>
    <t>Tom Cafarella</t>
  </si>
  <si>
    <t>258-5254</t>
  </si>
  <si>
    <t>E23-530</t>
  </si>
  <si>
    <t>1662000-801055</t>
  </si>
  <si>
    <t>cafa@med.mit.edu</t>
  </si>
  <si>
    <t>Emily Gould</t>
  </si>
  <si>
    <t>253-2111</t>
  </si>
  <si>
    <t>E52-643</t>
  </si>
  <si>
    <t>1078219-800303</t>
  </si>
  <si>
    <t>egould@mit.edu</t>
  </si>
  <si>
    <t>Shelly Isaac</t>
  </si>
  <si>
    <t>253-9765</t>
  </si>
  <si>
    <t>7-104</t>
  </si>
  <si>
    <t>sisaac@mit.edu</t>
  </si>
  <si>
    <t>Pat Fuligni</t>
  </si>
  <si>
    <t>253-3972</t>
  </si>
  <si>
    <t>0ne Amherst St Camb MA 02140</t>
  </si>
  <si>
    <t>pfuligni@mit.edu</t>
  </si>
  <si>
    <t>Ann Cronin</t>
  </si>
  <si>
    <t>253-4475</t>
  </si>
  <si>
    <t>W59-114</t>
  </si>
  <si>
    <t>airforce@mit.edu</t>
  </si>
  <si>
    <t>Michael Leskiw</t>
  </si>
  <si>
    <t>452-3024</t>
  </si>
  <si>
    <t>8-407</t>
  </si>
  <si>
    <t>mleskiw@mit.edu</t>
  </si>
  <si>
    <t>Mary Elliff</t>
  </si>
  <si>
    <t>253-7934</t>
  </si>
  <si>
    <t>E25-604</t>
  </si>
  <si>
    <t>melliff@mit.edu</t>
  </si>
  <si>
    <t>Gracie White</t>
  </si>
  <si>
    <t>253-4568</t>
  </si>
  <si>
    <t>8-328</t>
  </si>
  <si>
    <t>graciew@mit.edu</t>
  </si>
  <si>
    <t>Heather Vigeveno</t>
  </si>
  <si>
    <t>253-2103</t>
  </si>
  <si>
    <t>35-433</t>
  </si>
  <si>
    <t>vigeveno@mite.du</t>
  </si>
  <si>
    <t>Doug Levie</t>
  </si>
  <si>
    <t>253-9824</t>
  </si>
  <si>
    <t>7-337B</t>
  </si>
  <si>
    <t>dougl@mit.edu</t>
  </si>
  <si>
    <t>Maria Nargi</t>
  </si>
  <si>
    <t>253-4609</t>
  </si>
  <si>
    <t>38-409D</t>
  </si>
  <si>
    <t>1467100-420226</t>
  </si>
  <si>
    <t>mnargi@mit.edu</t>
  </si>
  <si>
    <t>Alex Aho</t>
  </si>
  <si>
    <t>253-5669</t>
  </si>
  <si>
    <t>N52-227</t>
  </si>
  <si>
    <t>1376000-801035</t>
  </si>
  <si>
    <t>aaho@mit.edu</t>
  </si>
  <si>
    <t>Traci Swartz</t>
  </si>
  <si>
    <t>253-7914</t>
  </si>
  <si>
    <t>tswartz@mit.edu</t>
  </si>
  <si>
    <t>Mary Ellen Gearin</t>
  </si>
  <si>
    <t>253-2177</t>
  </si>
  <si>
    <t>10-370</t>
  </si>
  <si>
    <t>gearin@mit.edu</t>
  </si>
  <si>
    <t>Alan Beatrice</t>
  </si>
  <si>
    <t>258-5443</t>
  </si>
  <si>
    <t>26-519</t>
  </si>
  <si>
    <t>beatrice@mit.edu</t>
  </si>
  <si>
    <t>Meg Westland</t>
  </si>
  <si>
    <t>253-7663</t>
  </si>
  <si>
    <t>9-315</t>
  </si>
  <si>
    <t>westlund@mit.edu</t>
  </si>
  <si>
    <t>Tim Downes/Trudi Walters</t>
  </si>
  <si>
    <t>253-7138</t>
  </si>
  <si>
    <t>E38-303</t>
  </si>
  <si>
    <t>blackwal@mit.edu</t>
  </si>
  <si>
    <t xml:space="preserve">tdownes@mit.edu; blackwell@mit.edu </t>
  </si>
  <si>
    <t>Patti Pisani</t>
  </si>
  <si>
    <t>253-3932</t>
  </si>
  <si>
    <t>NE49-2600</t>
  </si>
  <si>
    <t>ppisani@mit.edu</t>
  </si>
  <si>
    <t>Libraries</t>
  </si>
  <si>
    <t>Macrina Rizzo</t>
  </si>
  <si>
    <t>253-5639</t>
  </si>
  <si>
    <t>14S-326</t>
  </si>
  <si>
    <t>msrizzo@mit.edu</t>
  </si>
  <si>
    <t>Ping Lee</t>
  </si>
  <si>
    <t>253-8964</t>
  </si>
  <si>
    <t>33-214C</t>
  </si>
  <si>
    <t>pmlee@mit.edu</t>
  </si>
  <si>
    <t>Imani Ivery</t>
  </si>
  <si>
    <t>253-2195</t>
  </si>
  <si>
    <t>50-220</t>
  </si>
  <si>
    <t xml:space="preserve">imani@mit.edu </t>
  </si>
  <si>
    <t>Rebecca Maitland</t>
  </si>
  <si>
    <t>253-4802</t>
  </si>
  <si>
    <t>4-304</t>
  </si>
  <si>
    <t>maitland@MIT.EDU</t>
  </si>
  <si>
    <t>E19-215</t>
  </si>
  <si>
    <t>Susan Ferguson</t>
  </si>
  <si>
    <t>253-3778</t>
  </si>
  <si>
    <t>2-236</t>
  </si>
  <si>
    <t>susanf@math.mit.edu</t>
  </si>
  <si>
    <t>Matthew Sikorski</t>
  </si>
  <si>
    <t>253-4141</t>
  </si>
  <si>
    <t>32-D808</t>
  </si>
  <si>
    <t>mattski@mit.edu</t>
  </si>
  <si>
    <t>Emily Paramore</t>
  </si>
  <si>
    <t>253-1988</t>
  </si>
  <si>
    <t>11-245</t>
  </si>
  <si>
    <t>paramore@mit.edu</t>
  </si>
  <si>
    <t>Lorena Tovar</t>
  </si>
  <si>
    <t>258-9357</t>
  </si>
  <si>
    <t>4-104</t>
  </si>
  <si>
    <t>ltovar@mit.edu</t>
  </si>
  <si>
    <t>Jared Embelton</t>
  </si>
  <si>
    <t>252-1163</t>
  </si>
  <si>
    <t>16-244</t>
  </si>
  <si>
    <t>jarede@mit.edu</t>
  </si>
  <si>
    <t>Nick Burns</t>
  </si>
  <si>
    <t>253-0118</t>
  </si>
  <si>
    <t>E40-282</t>
  </si>
  <si>
    <t>nburns@mit.edu</t>
  </si>
  <si>
    <t>D'Artagna Matthews</t>
  </si>
  <si>
    <t>253-5530</t>
  </si>
  <si>
    <t>3-207</t>
  </si>
  <si>
    <t>dmatthew@mit.edu</t>
  </si>
  <si>
    <t>253-5010</t>
  </si>
  <si>
    <t>4-113</t>
  </si>
  <si>
    <t>Susan Shansky/Janet Cronin</t>
  </si>
  <si>
    <t>253-0423</t>
  </si>
  <si>
    <t>W98-300</t>
  </si>
  <si>
    <t>shansky@ilp.mit.edu, cronin@ilp.mit.edu</t>
  </si>
  <si>
    <t>Christine Maglio</t>
  </si>
  <si>
    <t>253-6602</t>
  </si>
  <si>
    <t>54-1614</t>
  </si>
  <si>
    <t>cmaglio@mit.edu</t>
  </si>
  <si>
    <t>MTA-MITHAS</t>
  </si>
  <si>
    <t>Stephanie Muto</t>
  </si>
  <si>
    <t>253-3210</t>
  </si>
  <si>
    <t>4-246</t>
  </si>
  <si>
    <t>smuto@mit.edu</t>
  </si>
  <si>
    <t>Cheryl Gillespie</t>
  </si>
  <si>
    <t>258-5673</t>
  </si>
  <si>
    <t>9-321</t>
  </si>
  <si>
    <t>cheryl@mit.edu</t>
  </si>
  <si>
    <t>Steve Finberg</t>
  </si>
  <si>
    <t>258-3754</t>
  </si>
  <si>
    <t>P.O.Box 397082</t>
  </si>
  <si>
    <t>MS29 555 Tech Sq Camb Ma 01239</t>
  </si>
  <si>
    <t>w1gsl@mit.edu</t>
  </si>
  <si>
    <t>Marcia Tech-Mora</t>
  </si>
  <si>
    <t>253-8103</t>
  </si>
  <si>
    <t>NW16-210</t>
  </si>
  <si>
    <t>mora@psfc@mit.edu</t>
  </si>
  <si>
    <t>Davicia Neves</t>
  </si>
  <si>
    <t>258-6744</t>
  </si>
  <si>
    <t>E40-315</t>
  </si>
  <si>
    <t>davicia@mit.edu</t>
  </si>
  <si>
    <t>Technology Review</t>
  </si>
  <si>
    <t>Olivia Male</t>
  </si>
  <si>
    <t>475-8014</t>
  </si>
  <si>
    <t>One Main St</t>
  </si>
  <si>
    <t>olivia.male@technologyreview.com</t>
  </si>
  <si>
    <t>Kate Schenck</t>
  </si>
  <si>
    <t>253-5921</t>
  </si>
  <si>
    <t>10-213</t>
  </si>
  <si>
    <t>kates@mit.edu</t>
  </si>
  <si>
    <t>Nancy Cook</t>
  </si>
  <si>
    <t>253-7104</t>
  </si>
  <si>
    <t>1-284</t>
  </si>
  <si>
    <t>pwhesley@MIT.EDU</t>
  </si>
  <si>
    <t>Margo Collett</t>
  </si>
  <si>
    <t>253-4965</t>
  </si>
  <si>
    <t>E51-255</t>
  </si>
  <si>
    <t xml:space="preserve">mcollett@mit.edu </t>
  </si>
  <si>
    <t>Richelle Amado</t>
  </si>
  <si>
    <t>324-3066</t>
  </si>
  <si>
    <t>E40-428</t>
  </si>
  <si>
    <t xml:space="preserve">ramado@mit.edu   </t>
  </si>
  <si>
    <t>Colleen Honohan</t>
  </si>
  <si>
    <t>253-5963</t>
  </si>
  <si>
    <t>W4/133</t>
  </si>
  <si>
    <t xml:space="preserve">chonohan@mit.edu </t>
  </si>
  <si>
    <t>Kate McAngus</t>
  </si>
  <si>
    <t>253-0463</t>
  </si>
  <si>
    <t>5-418</t>
  </si>
  <si>
    <t>mcangus@mit.edu</t>
  </si>
  <si>
    <t>Debra Aczel</t>
  </si>
  <si>
    <t>253-4074</t>
  </si>
  <si>
    <t>16-177A</t>
  </si>
  <si>
    <t>daczel@mit.edu</t>
  </si>
  <si>
    <t>Kim Warner</t>
  </si>
  <si>
    <t>258-6009</t>
  </si>
  <si>
    <t>W98-318</t>
  </si>
  <si>
    <t>warner@mit.edu</t>
  </si>
  <si>
    <t>Clinton Campbell</t>
  </si>
  <si>
    <t>258-7973</t>
  </si>
  <si>
    <t>E38-659</t>
  </si>
  <si>
    <t>clintonc@mit.edu</t>
  </si>
  <si>
    <t>Elisha Clark</t>
  </si>
  <si>
    <t>324-4887</t>
  </si>
  <si>
    <t>N51-319</t>
  </si>
  <si>
    <t>eliclark@mit.edu</t>
  </si>
  <si>
    <t>Sandi Lipnoski</t>
  </si>
  <si>
    <t>253-4629</t>
  </si>
  <si>
    <t>4-408</t>
  </si>
  <si>
    <t>slipnoski@mit.edu</t>
  </si>
  <si>
    <t>Lucy Walsh</t>
  </si>
  <si>
    <t>258-5332</t>
  </si>
  <si>
    <t>E23-308</t>
  </si>
  <si>
    <t>walsh@med.mit.edu</t>
  </si>
  <si>
    <t>Carolyn Jundzilo-Comer</t>
  </si>
  <si>
    <t>253-3280</t>
  </si>
  <si>
    <t>1-342</t>
  </si>
  <si>
    <t>jundzilo@mit.edu</t>
  </si>
  <si>
    <t>Andrew Barosy</t>
  </si>
  <si>
    <t>324-3639</t>
  </si>
  <si>
    <t>E15-211</t>
  </si>
  <si>
    <t>ajbarosy@mit.edu</t>
  </si>
  <si>
    <t>Ana Ludwig</t>
  </si>
  <si>
    <t>617-715-4525</t>
  </si>
  <si>
    <t>4-240</t>
  </si>
  <si>
    <t>hernanac@mit.edu</t>
  </si>
  <si>
    <t>Eliana Rynyon</t>
  </si>
  <si>
    <t>617-324-7697</t>
  </si>
  <si>
    <t>35-316</t>
  </si>
  <si>
    <t>erunyon@mit.edu</t>
  </si>
  <si>
    <t>DLC's Deposits to Bof A</t>
  </si>
  <si>
    <t>Cashiers</t>
  </si>
  <si>
    <t>FSILG</t>
  </si>
  <si>
    <t>Document Services</t>
  </si>
  <si>
    <t>REFI</t>
  </si>
  <si>
    <t>Sloan</t>
  </si>
  <si>
    <t>TLO</t>
  </si>
  <si>
    <t>Muddy Charles</t>
  </si>
  <si>
    <t>Optical</t>
  </si>
  <si>
    <t>Campus Activities</t>
  </si>
  <si>
    <t>DSL</t>
  </si>
  <si>
    <t>Thirsty Ear</t>
  </si>
  <si>
    <t>Pharmacy</t>
  </si>
  <si>
    <t>Parking Office</t>
  </si>
  <si>
    <t>MITAC</t>
  </si>
  <si>
    <t>Admissions</t>
  </si>
  <si>
    <t>Card Office</t>
  </si>
  <si>
    <t>Press</t>
  </si>
  <si>
    <t>Urban Studies &amp; Planning</t>
  </si>
  <si>
    <t>Athletics</t>
  </si>
  <si>
    <t>Registrar's Office</t>
  </si>
  <si>
    <t>HFC</t>
  </si>
  <si>
    <t>FX/Womens League</t>
  </si>
  <si>
    <t>List Visual Arts Center</t>
  </si>
  <si>
    <t>Student Group Deposits</t>
  </si>
  <si>
    <t>Langer Lab</t>
  </si>
  <si>
    <t>Kavli</t>
  </si>
  <si>
    <t>Press Bookstore</t>
  </si>
  <si>
    <t>Medical</t>
  </si>
  <si>
    <t xml:space="preserve">Copy Tech </t>
  </si>
  <si>
    <t>Medical Billing</t>
  </si>
  <si>
    <t>HST</t>
  </si>
  <si>
    <t>ODGE</t>
  </si>
  <si>
    <t>OCW</t>
  </si>
  <si>
    <t>MPC</t>
  </si>
  <si>
    <t>Conference Services</t>
  </si>
  <si>
    <t>Property Office</t>
  </si>
  <si>
    <t>Press Journals</t>
  </si>
  <si>
    <t>Dental</t>
  </si>
  <si>
    <t>Faculty Club</t>
  </si>
  <si>
    <t>UAAP</t>
  </si>
  <si>
    <t>Entrepreneurship Center</t>
  </si>
  <si>
    <t>Air Force ROTC</t>
  </si>
  <si>
    <t>Singapore MIT Alliance</t>
  </si>
  <si>
    <t>EAPS</t>
  </si>
  <si>
    <t>ASO</t>
  </si>
  <si>
    <t>Professional Education -SP</t>
  </si>
  <si>
    <t>Architecture</t>
  </si>
  <si>
    <t>EECS</t>
  </si>
  <si>
    <t>Museum</t>
  </si>
  <si>
    <t>Retirees</t>
  </si>
  <si>
    <t>QCC</t>
  </si>
  <si>
    <t>Community Services</t>
  </si>
  <si>
    <t>General Councel</t>
  </si>
  <si>
    <t>Lab for Nuclear Science</t>
  </si>
  <si>
    <t>Educational Computing Initiatives</t>
  </si>
  <si>
    <t>Sea Grant</t>
  </si>
  <si>
    <t>Facilities</t>
  </si>
  <si>
    <t>Aero/Astro</t>
  </si>
  <si>
    <t>Graduate Students Council</t>
  </si>
  <si>
    <t>Physics</t>
  </si>
  <si>
    <t>Human Resources</t>
  </si>
  <si>
    <t>Math</t>
  </si>
  <si>
    <t>Linquistics/Philosophy</t>
  </si>
  <si>
    <t>Community Service Fund</t>
  </si>
  <si>
    <t>Public Service Center</t>
  </si>
  <si>
    <t>DMSE</t>
  </si>
  <si>
    <t>Center for Transportation &amp; Logistics</t>
  </si>
  <si>
    <t>Office of the President</t>
  </si>
  <si>
    <t>Minority Education</t>
  </si>
  <si>
    <t>ILP</t>
  </si>
  <si>
    <t>PHYSICAL OCEANOGRAPHY</t>
  </si>
  <si>
    <t>Real Estate</t>
  </si>
  <si>
    <t>Radio Society</t>
  </si>
  <si>
    <t>Plasma Science &amp; Fusion Center</t>
  </si>
  <si>
    <t>LGO/SDM</t>
  </si>
  <si>
    <t>Ombuds Office</t>
  </si>
  <si>
    <t xml:space="preserve">Civil &amp; Environmental Engineering </t>
  </si>
  <si>
    <t>History Office</t>
  </si>
  <si>
    <t>McCormick Hall</t>
  </si>
  <si>
    <t>MISTI</t>
  </si>
  <si>
    <t>Building Technology</t>
  </si>
  <si>
    <t>Terrascope</t>
  </si>
  <si>
    <t>Alumni Association</t>
  </si>
  <si>
    <t>CTPIDLogo2</t>
  </si>
  <si>
    <t>D-Lab</t>
  </si>
  <si>
    <t>Edgerton Center</t>
  </si>
  <si>
    <t>Health Plans</t>
  </si>
  <si>
    <t>CEE Geotech</t>
  </si>
  <si>
    <t>Arts Culture &amp; Technology</t>
  </si>
  <si>
    <t>SHASS</t>
  </si>
  <si>
    <t>GELP</t>
  </si>
  <si>
    <t>UPOP</t>
  </si>
  <si>
    <t>MIT CSB-PHD Program</t>
  </si>
  <si>
    <t>Jacqueline Blair Carota</t>
  </si>
  <si>
    <t>617-324-4144</t>
  </si>
  <si>
    <t>68-230A</t>
  </si>
  <si>
    <t>jcarota@mit.edu</t>
  </si>
  <si>
    <t>MIT Endicott House</t>
  </si>
  <si>
    <t>Marilyn Mygan</t>
  </si>
  <si>
    <t>617-715-4900</t>
  </si>
  <si>
    <t>80 Haven St Dedham Ma 02026</t>
  </si>
  <si>
    <t>mmygan@mit.edu</t>
  </si>
  <si>
    <t>MIT Economics</t>
  </si>
  <si>
    <t>Loida Morales</t>
  </si>
  <si>
    <t>253-3390</t>
  </si>
  <si>
    <t>E19-719</t>
  </si>
  <si>
    <t xml:space="preserve">lmorales@mit.edu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</si>
</sst>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>
    <font>
      <sz val="11"/>
      <color theme="1"/>
      <name val="Calibri"/>
      <family val="2"/>
      <scheme val="minor"/>
    </font>
    <font>
      <sz val="11"/>
      <color theme="1"/>
      <name val="Geneva"/>
      <family val="2"/>
    </font>
    <font>
      <b/>
      <sz val="20"/>
      <color theme="1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name val="Geneva"/>
      <family val="2"/>
    </font>
    <font>
      <b/>
      <sz val="11"/>
      <color theme="1"/>
      <name val="Geneva"/>
      <family val="2"/>
    </font>
    <font>
      <b/>
      <sz val="10"/>
      <color theme="1"/>
      <name val="Geneva"/>
      <family val="2"/>
    </font>
    <font>
      <sz val="10"/>
      <color rgb="FF00B050"/>
      <name val="Genev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Genev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Geneva"/>
      <family val="2"/>
    </font>
    <font>
      <sz val="8"/>
      <color theme="1"/>
      <name val="Geneva"/>
      <family val="2"/>
    </font>
    <font>
      <sz val="11"/>
      <color rgb="FF9C0006"/>
      <name val="Calibri"/>
      <family val="2"/>
      <scheme val="minor"/>
    </font>
    <font>
      <b/>
      <sz val="11"/>
      <color theme="1"/>
      <name val="Geneva"/>
    </font>
    <font>
      <b/>
      <u/>
      <sz val="11"/>
      <color theme="1"/>
      <name val="Geneva"/>
    </font>
    <font>
      <b/>
      <u/>
      <sz val="10"/>
      <name val="Geneva"/>
    </font>
    <font>
      <sz val="11"/>
      <color rgb="FF000000"/>
      <name val="Calibri"/>
      <family val="2"/>
    </font>
    <font>
      <u/>
      <sz val="11"/>
      <color theme="11"/>
      <name val="Calibri"/>
      <family val="2"/>
      <scheme val="minor"/>
    </font>
    <font>
      <b/>
      <sz val="18"/>
      <name val="Geneva"/>
    </font>
    <font>
      <b/>
      <sz val="12"/>
      <name val="Geneva"/>
    </font>
    <font>
      <u/>
      <sz val="11"/>
      <color theme="10"/>
      <name val="Geneva"/>
    </font>
    <font>
      <sz val="10.5"/>
      <color theme="1"/>
      <name val="Consolas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3" fillId="0" borderId="0"/>
    <xf numFmtId="0" fontId="5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5" borderId="0" applyNumberFormat="0" applyBorder="0" applyAlignment="0" applyProtection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3" fillId="0" borderId="0" xfId="2" applyFont="1" applyProtection="1">
      <protection hidden="1"/>
    </xf>
    <xf numFmtId="0" fontId="8" fillId="0" borderId="0" xfId="2" applyFont="1" applyProtection="1">
      <protection hidden="1"/>
    </xf>
    <xf numFmtId="0" fontId="3" fillId="0" borderId="0" xfId="2" applyFont="1" applyFill="1" applyProtection="1">
      <protection hidden="1"/>
    </xf>
    <xf numFmtId="0" fontId="5" fillId="0" borderId="1" xfId="2" applyNumberForma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Protection="1">
      <protection hidden="1"/>
    </xf>
    <xf numFmtId="14" fontId="5" fillId="0" borderId="0" xfId="2" applyNumberFormat="1" applyBorder="1" applyAlignment="1" applyProtection="1">
      <alignment horizontal="left"/>
      <protection hidden="1"/>
    </xf>
    <xf numFmtId="0" fontId="14" fillId="0" borderId="0" xfId="0" applyFont="1" applyProtection="1">
      <protection locked="0" hidden="1"/>
    </xf>
    <xf numFmtId="0" fontId="14" fillId="0" borderId="0" xfId="0" applyFont="1" applyAlignment="1" applyProtection="1">
      <alignment horizontal="right"/>
      <protection locked="0" hidden="1"/>
    </xf>
    <xf numFmtId="14" fontId="14" fillId="0" borderId="0" xfId="3" applyNumberFormat="1" applyFont="1" applyProtection="1">
      <protection locked="0" hidden="1"/>
    </xf>
    <xf numFmtId="2" fontId="14" fillId="0" borderId="0" xfId="3" applyNumberFormat="1" applyFont="1" applyProtection="1">
      <protection locked="0" hidden="1"/>
    </xf>
    <xf numFmtId="43" fontId="10" fillId="0" borderId="0" xfId="3" applyFont="1" applyProtection="1">
      <protection hidden="1"/>
    </xf>
    <xf numFmtId="0" fontId="15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14" fontId="10" fillId="0" borderId="0" xfId="3" applyNumberFormat="1" applyFont="1" applyProtection="1">
      <protection hidden="1"/>
    </xf>
    <xf numFmtId="0" fontId="10" fillId="0" borderId="0" xfId="3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10" fillId="0" borderId="0" xfId="3" applyNumberFormat="1" applyFont="1" applyProtection="1">
      <protection hidden="1"/>
    </xf>
    <xf numFmtId="0" fontId="0" fillId="0" borderId="0" xfId="0" applyProtection="1">
      <protection locked="0" hidden="1"/>
    </xf>
    <xf numFmtId="14" fontId="0" fillId="0" borderId="0" xfId="0" applyNumberFormat="1" applyProtection="1">
      <protection locked="0" hidden="1"/>
    </xf>
    <xf numFmtId="2" fontId="0" fillId="0" borderId="0" xfId="0" applyNumberFormat="1" applyProtection="1">
      <protection locked="0" hidden="1"/>
    </xf>
    <xf numFmtId="0" fontId="14" fillId="0" borderId="0" xfId="0" applyFont="1"/>
    <xf numFmtId="14" fontId="14" fillId="0" borderId="0" xfId="3" applyNumberFormat="1" applyFont="1"/>
    <xf numFmtId="2" fontId="14" fillId="0" borderId="0" xfId="0" applyNumberFormat="1" applyFont="1"/>
    <xf numFmtId="0" fontId="15" fillId="0" borderId="0" xfId="0" applyFont="1" applyAlignment="1" applyProtection="1">
      <protection hidden="1"/>
    </xf>
    <xf numFmtId="1" fontId="15" fillId="0" borderId="6" xfId="0" applyNumberFormat="1" applyFont="1" applyFill="1" applyBorder="1" applyAlignment="1" applyProtection="1">
      <alignment horizontal="left"/>
      <protection locked="0" hidden="1"/>
    </xf>
    <xf numFmtId="1" fontId="15" fillId="0" borderId="8" xfId="0" applyNumberFormat="1" applyFont="1" applyFill="1" applyBorder="1" applyAlignment="1" applyProtection="1">
      <alignment horizontal="left"/>
      <protection locked="0" hidden="1"/>
    </xf>
    <xf numFmtId="0" fontId="11" fillId="0" borderId="0" xfId="0" applyFont="1" applyProtection="1">
      <protection locked="0" hidden="1"/>
    </xf>
    <xf numFmtId="0" fontId="1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2" fontId="11" fillId="0" borderId="22" xfId="0" applyNumberFormat="1" applyFont="1" applyFill="1" applyBorder="1" applyProtection="1">
      <protection hidden="1"/>
    </xf>
    <xf numFmtId="14" fontId="11" fillId="0" borderId="23" xfId="0" applyNumberFormat="1" applyFont="1" applyBorder="1" applyProtection="1">
      <protection hidden="1"/>
    </xf>
    <xf numFmtId="0" fontId="1" fillId="0" borderId="0" xfId="0" applyFont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" fillId="0" borderId="0" xfId="1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3" fillId="0" borderId="18" xfId="1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20" fillId="7" borderId="17" xfId="1" applyFont="1" applyFill="1" applyBorder="1" applyProtection="1">
      <protection hidden="1"/>
    </xf>
    <xf numFmtId="0" fontId="1" fillId="7" borderId="0" xfId="0" applyFont="1" applyFill="1" applyBorder="1" applyProtection="1">
      <protection hidden="1"/>
    </xf>
    <xf numFmtId="0" fontId="4" fillId="0" borderId="0" xfId="2" applyFont="1" applyBorder="1" applyProtection="1">
      <protection hidden="1"/>
    </xf>
    <xf numFmtId="0" fontId="4" fillId="0" borderId="19" xfId="2" applyFont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5" fillId="2" borderId="19" xfId="2" applyNumberFormat="1" applyFill="1" applyBorder="1" applyAlignment="1" applyProtection="1">
      <alignment horizontal="center" wrapText="1"/>
      <protection locked="0" hidden="1"/>
    </xf>
    <xf numFmtId="0" fontId="5" fillId="2" borderId="1" xfId="2" applyNumberFormat="1" applyFill="1" applyBorder="1" applyAlignment="1" applyProtection="1">
      <alignment horizontal="center" wrapText="1"/>
      <protection locked="0"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164" fontId="5" fillId="2" borderId="1" xfId="2" applyNumberFormat="1" applyFill="1" applyBorder="1" applyAlignment="1" applyProtection="1">
      <alignment horizontal="center" wrapText="1"/>
      <protection locked="0"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164" fontId="5" fillId="4" borderId="1" xfId="2" applyNumberFormat="1" applyFill="1" applyBorder="1" applyAlignment="1" applyProtection="1">
      <alignment wrapText="1"/>
      <protection hidden="1"/>
    </xf>
    <xf numFmtId="0" fontId="16" fillId="0" borderId="16" xfId="0" applyFont="1" applyBorder="1" applyAlignment="1" applyProtection="1">
      <protection hidden="1"/>
    </xf>
    <xf numFmtId="0" fontId="1" fillId="3" borderId="18" xfId="0" applyFont="1" applyFill="1" applyBorder="1" applyProtection="1">
      <protection hidden="1"/>
    </xf>
    <xf numFmtId="0" fontId="6" fillId="0" borderId="19" xfId="0" applyFont="1" applyBorder="1" applyProtection="1">
      <protection hidden="1"/>
    </xf>
    <xf numFmtId="0" fontId="18" fillId="0" borderId="18" xfId="0" applyFont="1" applyBorder="1" applyAlignment="1" applyProtection="1">
      <alignment horizontal="left"/>
      <protection hidden="1"/>
    </xf>
    <xf numFmtId="14" fontId="5" fillId="2" borderId="26" xfId="2" applyNumberFormat="1" applyFill="1" applyBorder="1" applyAlignment="1" applyProtection="1">
      <alignment horizontal="center" wrapText="1"/>
      <protection locked="0" hidden="1"/>
    </xf>
    <xf numFmtId="14" fontId="5" fillId="2" borderId="21" xfId="2" applyNumberFormat="1" applyFill="1" applyBorder="1" applyAlignment="1" applyProtection="1">
      <alignment horizontal="center" wrapText="1"/>
      <protection locked="0" hidden="1"/>
    </xf>
    <xf numFmtId="0" fontId="10" fillId="0" borderId="0" xfId="0" applyFont="1"/>
    <xf numFmtId="14" fontId="10" fillId="0" borderId="0" xfId="3" applyNumberFormat="1" applyFont="1"/>
    <xf numFmtId="2" fontId="10" fillId="0" borderId="0" xfId="0" applyNumberFormat="1" applyFont="1"/>
    <xf numFmtId="44" fontId="5" fillId="2" borderId="1" xfId="6" applyFont="1" applyFill="1" applyBorder="1" applyAlignment="1" applyProtection="1">
      <alignment horizontal="center" wrapText="1"/>
      <protection locked="0" hidden="1"/>
    </xf>
    <xf numFmtId="0" fontId="4" fillId="6" borderId="17" xfId="1" applyFont="1" applyFill="1" applyBorder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6" fillId="6" borderId="0" xfId="0" applyFont="1" applyFill="1" applyBorder="1" applyProtection="1">
      <protection hidden="1"/>
    </xf>
    <xf numFmtId="0" fontId="24" fillId="0" borderId="17" xfId="1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25" fillId="0" borderId="0" xfId="4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3" fillId="0" borderId="0" xfId="4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3" fillId="0" borderId="0" xfId="4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164" fontId="5" fillId="0" borderId="0" xfId="2" applyNumberFormat="1" applyFill="1" applyBorder="1" applyAlignment="1" applyProtection="1">
      <alignment horizontal="left" vertical="top" wrapText="1"/>
      <protection hidden="1"/>
    </xf>
    <xf numFmtId="0" fontId="1" fillId="0" borderId="1" xfId="0" applyFont="1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3" fillId="0" borderId="0" xfId="4" applyAlignment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3" fillId="0" borderId="0" xfId="4" applyFill="1" applyAlignment="1" applyProtection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3" fillId="4" borderId="0" xfId="4" applyFill="1" applyAlignment="1" applyProtection="1"/>
    <xf numFmtId="0" fontId="13" fillId="0" borderId="0" xfId="4" applyFill="1" applyAlignment="1" applyProtection="1">
      <alignment horizontal="left"/>
    </xf>
    <xf numFmtId="0" fontId="0" fillId="0" borderId="0" xfId="0" applyFill="1" applyAlignment="1">
      <alignment wrapText="1"/>
    </xf>
    <xf numFmtId="0" fontId="26" fillId="0" borderId="0" xfId="0" applyFont="1"/>
    <xf numFmtId="0" fontId="26" fillId="0" borderId="0" xfId="0" applyFont="1" applyFill="1"/>
    <xf numFmtId="0" fontId="16" fillId="3" borderId="6" xfId="0" applyFont="1" applyFill="1" applyBorder="1" applyAlignment="1" applyProtection="1">
      <alignment horizontal="center"/>
      <protection hidden="1"/>
    </xf>
    <xf numFmtId="0" fontId="16" fillId="3" borderId="7" xfId="0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 horizontal="center"/>
      <protection hidden="1"/>
    </xf>
    <xf numFmtId="0" fontId="4" fillId="0" borderId="9" xfId="2" applyFont="1" applyBorder="1" applyAlignment="1" applyProtection="1">
      <alignment horizontal="center"/>
      <protection hidden="1"/>
    </xf>
    <xf numFmtId="0" fontId="4" fillId="0" borderId="10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11" xfId="2" applyFont="1" applyBorder="1" applyAlignment="1" applyProtection="1">
      <alignment horizontal="center"/>
      <protection hidden="1"/>
    </xf>
    <xf numFmtId="0" fontId="4" fillId="0" borderId="12" xfId="2" applyFont="1" applyBorder="1" applyAlignment="1" applyProtection="1">
      <alignment horizontal="center"/>
      <protection hidden="1"/>
    </xf>
    <xf numFmtId="0" fontId="4" fillId="0" borderId="4" xfId="2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4" fillId="0" borderId="2" xfId="2" applyFont="1" applyBorder="1" applyAlignment="1" applyProtection="1">
      <alignment horizontal="center"/>
      <protection hidden="1"/>
    </xf>
    <xf numFmtId="0" fontId="4" fillId="0" borderId="5" xfId="2" applyFont="1" applyBorder="1" applyAlignment="1" applyProtection="1">
      <alignment horizontal="center"/>
      <protection hidden="1"/>
    </xf>
    <xf numFmtId="0" fontId="4" fillId="0" borderId="25" xfId="2" applyFont="1" applyBorder="1" applyAlignment="1" applyProtection="1">
      <alignment horizontal="left"/>
      <protection hidden="1"/>
    </xf>
    <xf numFmtId="0" fontId="4" fillId="0" borderId="8" xfId="2" applyFont="1" applyBorder="1" applyAlignment="1" applyProtection="1">
      <alignment horizontal="left"/>
      <protection hidden="1"/>
    </xf>
    <xf numFmtId="0" fontId="4" fillId="0" borderId="19" xfId="2" applyFont="1" applyBorder="1" applyAlignment="1" applyProtection="1">
      <alignment horizontal="center"/>
      <protection hidden="1"/>
    </xf>
    <xf numFmtId="0" fontId="4" fillId="0" borderId="20" xfId="2" applyFont="1" applyBorder="1" applyAlignment="1" applyProtection="1">
      <alignment horizontal="center"/>
      <protection hidden="1"/>
    </xf>
    <xf numFmtId="0" fontId="5" fillId="2" borderId="6" xfId="2" applyNumberFormat="1" applyFill="1" applyBorder="1" applyAlignment="1" applyProtection="1">
      <alignment horizontal="center" wrapText="1"/>
      <protection locked="0" hidden="1"/>
    </xf>
    <xf numFmtId="0" fontId="5" fillId="2" borderId="7" xfId="2" applyNumberFormat="1" applyFill="1" applyBorder="1" applyAlignment="1" applyProtection="1">
      <alignment horizontal="center" wrapText="1"/>
      <protection locked="0" hidden="1"/>
    </xf>
    <xf numFmtId="0" fontId="5" fillId="2" borderId="8" xfId="2" applyNumberFormat="1" applyFill="1" applyBorder="1" applyAlignment="1" applyProtection="1">
      <alignment horizontal="center" wrapText="1"/>
      <protection locked="0" hidden="1"/>
    </xf>
    <xf numFmtId="0" fontId="4" fillId="0" borderId="2" xfId="2" applyFont="1" applyBorder="1" applyAlignment="1" applyProtection="1">
      <alignment horizontal="center" wrapText="1"/>
      <protection hidden="1"/>
    </xf>
    <xf numFmtId="0" fontId="4" fillId="0" borderId="5" xfId="2" applyFont="1" applyBorder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3" fillId="2" borderId="6" xfId="2" applyNumberFormat="1" applyFont="1" applyFill="1" applyBorder="1" applyAlignment="1" applyProtection="1">
      <alignment horizontal="center" wrapText="1"/>
      <protection locked="0"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4" fillId="0" borderId="1" xfId="2" applyFont="1" applyBorder="1" applyAlignment="1" applyProtection="1">
      <alignment horizontal="center"/>
      <protection hidden="1"/>
    </xf>
    <xf numFmtId="0" fontId="3" fillId="2" borderId="6" xfId="2" applyFont="1" applyFill="1" applyBorder="1" applyAlignment="1" applyProtection="1">
      <alignment horizontal="center"/>
      <protection locked="0" hidden="1"/>
    </xf>
    <xf numFmtId="0" fontId="3" fillId="2" borderId="7" xfId="2" applyFont="1" applyFill="1" applyBorder="1" applyAlignment="1" applyProtection="1">
      <alignment horizontal="center"/>
      <protection locked="0" hidden="1"/>
    </xf>
    <xf numFmtId="0" fontId="3" fillId="2" borderId="8" xfId="2" applyFont="1" applyFill="1" applyBorder="1" applyAlignment="1" applyProtection="1">
      <alignment horizontal="center"/>
      <protection locked="0" hidden="1"/>
    </xf>
    <xf numFmtId="0" fontId="2" fillId="0" borderId="15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left"/>
      <protection hidden="1"/>
    </xf>
    <xf numFmtId="0" fontId="4" fillId="0" borderId="0" xfId="1" applyFont="1" applyBorder="1" applyAlignment="1" applyProtection="1">
      <alignment horizontal="left"/>
      <protection hidden="1"/>
    </xf>
    <xf numFmtId="14" fontId="5" fillId="0" borderId="6" xfId="2" applyNumberFormat="1" applyBorder="1" applyAlignment="1" applyProtection="1">
      <alignment horizontal="left"/>
      <protection locked="0" hidden="1"/>
    </xf>
    <xf numFmtId="14" fontId="5" fillId="0" borderId="8" xfId="2" applyNumberFormat="1" applyBorder="1" applyAlignment="1" applyProtection="1">
      <alignment horizontal="left"/>
      <protection locked="0" hidden="1"/>
    </xf>
    <xf numFmtId="0" fontId="10" fillId="2" borderId="1" xfId="4" applyFont="1" applyFill="1" applyBorder="1" applyAlignment="1" applyProtection="1">
      <alignment horizontal="center"/>
      <protection locked="0" hidden="1"/>
    </xf>
    <xf numFmtId="0" fontId="3" fillId="2" borderId="1" xfId="2" applyFont="1" applyFill="1" applyBorder="1" applyAlignment="1" applyProtection="1">
      <alignment horizontal="center"/>
      <protection locked="0" hidden="1"/>
    </xf>
    <xf numFmtId="1" fontId="3" fillId="2" borderId="1" xfId="2" applyNumberFormat="1" applyFont="1" applyFill="1" applyBorder="1" applyAlignment="1" applyProtection="1">
      <alignment horizontal="center"/>
      <protection locked="0" hidden="1"/>
    </xf>
    <xf numFmtId="1" fontId="5" fillId="2" borderId="1" xfId="2" applyNumberFormat="1" applyFill="1" applyBorder="1" applyAlignment="1" applyProtection="1">
      <alignment horizontal="center"/>
      <protection locked="0" hidden="1"/>
    </xf>
    <xf numFmtId="0" fontId="5" fillId="2" borderId="1" xfId="2" applyFill="1" applyBorder="1" applyAlignment="1" applyProtection="1">
      <alignment horizontal="center"/>
      <protection locked="0" hidden="1"/>
    </xf>
    <xf numFmtId="1" fontId="3" fillId="2" borderId="6" xfId="2" applyNumberFormat="1" applyFont="1" applyFill="1" applyBorder="1" applyAlignment="1" applyProtection="1">
      <alignment horizontal="center"/>
      <protection locked="0" hidden="1"/>
    </xf>
    <xf numFmtId="1" fontId="3" fillId="2" borderId="8" xfId="2" applyNumberFormat="1" applyFont="1" applyFill="1" applyBorder="1" applyAlignment="1" applyProtection="1">
      <alignment horizontal="center"/>
      <protection locked="0" hidden="1"/>
    </xf>
    <xf numFmtId="0" fontId="17" fillId="5" borderId="0" xfId="5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0" fillId="3" borderId="0" xfId="0" applyFill="1"/>
    <xf numFmtId="0" fontId="26" fillId="3" borderId="0" xfId="0" applyFont="1" applyFill="1"/>
    <xf numFmtId="0" fontId="0" fillId="3" borderId="0" xfId="0" applyFill="1" applyAlignment="1">
      <alignment horizontal="left"/>
    </xf>
    <xf numFmtId="0" fontId="13" fillId="3" borderId="0" xfId="4" applyFill="1" applyAlignment="1" applyProtection="1"/>
  </cellXfs>
  <cellStyles count="17">
    <cellStyle name="Bad" xfId="5" builtinId="27"/>
    <cellStyle name="Comma" xfId="3" builtinId="3"/>
    <cellStyle name="Currency" xfId="6" builtinId="4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4" builtinId="8"/>
    <cellStyle name="Normal" xfId="0" builtinId="0"/>
    <cellStyle name="Normal 2" xfId="1"/>
    <cellStyle name="Normal 3" xfId="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7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0000"/>
      </font>
      <fill>
        <patternFill>
          <bgColor theme="7" tint="-0.24994659260841701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</xdr:row>
      <xdr:rowOff>9525</xdr:rowOff>
    </xdr:from>
    <xdr:to>
      <xdr:col>1</xdr:col>
      <xdr:colOff>0</xdr:colOff>
      <xdr:row>49</xdr:row>
      <xdr:rowOff>19050</xdr:rowOff>
    </xdr:to>
    <xdr:pic>
      <xdr:nvPicPr>
        <xdr:cNvPr id="26" name="logostyle3size1" descr="Download me!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85850"/>
          <a:ext cx="5905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619125</xdr:colOff>
          <xdr:row>2</xdr:row>
          <xdr:rowOff>66675</xdr:rowOff>
        </xdr:from>
        <xdr:to>
          <xdr:col>2</xdr:col>
          <xdr:colOff>1000125</xdr:colOff>
          <xdr:row>3</xdr:row>
          <xdr:rowOff>28575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Create a new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6</xdr:row>
          <xdr:rowOff>76200</xdr:rowOff>
        </xdr:from>
        <xdr:to>
          <xdr:col>1</xdr:col>
          <xdr:colOff>885825</xdr:colOff>
          <xdr:row>7</xdr:row>
          <xdr:rowOff>28575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Non-Gift Checks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1171575</xdr:colOff>
          <xdr:row>6</xdr:row>
          <xdr:rowOff>85725</xdr:rowOff>
        </xdr:from>
        <xdr:to>
          <xdr:col>2</xdr:col>
          <xdr:colOff>1495425</xdr:colOff>
          <xdr:row>7</xdr:row>
          <xdr:rowOff>38100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Gift Checks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9</xdr:row>
          <xdr:rowOff>47625</xdr:rowOff>
        </xdr:from>
        <xdr:to>
          <xdr:col>1</xdr:col>
          <xdr:colOff>847725</xdr:colOff>
          <xdr:row>9</xdr:row>
          <xdr:rowOff>285750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Send to Cashier's Office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1143000</xdr:colOff>
          <xdr:row>9</xdr:row>
          <xdr:rowOff>28575</xdr:rowOff>
        </xdr:from>
        <xdr:to>
          <xdr:col>2</xdr:col>
          <xdr:colOff>1466850</xdr:colOff>
          <xdr:row>9</xdr:row>
          <xdr:rowOff>295275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Self Deposit to Bank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10</xdr:row>
          <xdr:rowOff>95250</xdr:rowOff>
        </xdr:from>
        <xdr:to>
          <xdr:col>1</xdr:col>
          <xdr:colOff>847725</xdr:colOff>
          <xdr:row>10</xdr:row>
          <xdr:rowOff>295275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Over or Equal to $2,000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809625</xdr:colOff>
          <xdr:row>47</xdr:row>
          <xdr:rowOff>47625</xdr:rowOff>
        </xdr:from>
        <xdr:to>
          <xdr:col>7</xdr:col>
          <xdr:colOff>133350</xdr:colOff>
          <xdr:row>48</xdr:row>
          <xdr:rowOff>19050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Add 10 Lines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47</xdr:row>
          <xdr:rowOff>47625</xdr:rowOff>
        </xdr:from>
        <xdr:to>
          <xdr:col>15</xdr:col>
          <xdr:colOff>57150</xdr:colOff>
          <xdr:row>48</xdr:row>
          <xdr:rowOff>28575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Delete 10 Lines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1152525</xdr:colOff>
          <xdr:row>10</xdr:row>
          <xdr:rowOff>76200</xdr:rowOff>
        </xdr:from>
        <xdr:to>
          <xdr:col>2</xdr:col>
          <xdr:colOff>1466850</xdr:colOff>
          <xdr:row>10</xdr:row>
          <xdr:rowOff>295275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Less than $2,000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14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970597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pf.mit.edu/site/cashier/form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sisaac@mit.edu" TargetMode="External"/><Relationship Id="rId21" Type="http://schemas.openxmlformats.org/officeDocument/2006/relationships/hyperlink" Target="mailto:raym@med.mit.edu" TargetMode="External"/><Relationship Id="rId34" Type="http://schemas.openxmlformats.org/officeDocument/2006/relationships/hyperlink" Target="mailto:mnargi@mit.edu" TargetMode="External"/><Relationship Id="rId42" Type="http://schemas.openxmlformats.org/officeDocument/2006/relationships/hyperlink" Target="mailto:pmlee@mit.edu" TargetMode="External"/><Relationship Id="rId47" Type="http://schemas.openxmlformats.org/officeDocument/2006/relationships/hyperlink" Target="mailto:mattski@mit.edu" TargetMode="External"/><Relationship Id="rId50" Type="http://schemas.openxmlformats.org/officeDocument/2006/relationships/hyperlink" Target="mailto:dmatthew@mit.edu" TargetMode="External"/><Relationship Id="rId55" Type="http://schemas.openxmlformats.org/officeDocument/2006/relationships/hyperlink" Target="mailto:w1gsl@mit.edu" TargetMode="External"/><Relationship Id="rId63" Type="http://schemas.openxmlformats.org/officeDocument/2006/relationships/hyperlink" Target="mailto:mcangus@mit.edu" TargetMode="External"/><Relationship Id="rId68" Type="http://schemas.openxmlformats.org/officeDocument/2006/relationships/hyperlink" Target="mailto:icuevas@mit.edu" TargetMode="External"/><Relationship Id="rId76" Type="http://schemas.openxmlformats.org/officeDocument/2006/relationships/hyperlink" Target="mailto:ltovar@mit.edu" TargetMode="External"/><Relationship Id="rId84" Type="http://schemas.openxmlformats.org/officeDocument/2006/relationships/hyperlink" Target="mailto:jjkenins@mit.edu" TargetMode="External"/><Relationship Id="rId89" Type="http://schemas.openxmlformats.org/officeDocument/2006/relationships/hyperlink" Target="mailto:ltovar@mit.edu" TargetMode="External"/><Relationship Id="rId97" Type="http://schemas.openxmlformats.org/officeDocument/2006/relationships/hyperlink" Target="mailto:jcarota@mit.edu" TargetMode="External"/><Relationship Id="rId7" Type="http://schemas.openxmlformats.org/officeDocument/2006/relationships/hyperlink" Target="mailto:dtavit@mit.edu" TargetMode="External"/><Relationship Id="rId71" Type="http://schemas.openxmlformats.org/officeDocument/2006/relationships/hyperlink" Target="mailto:gearin@mit.edu" TargetMode="External"/><Relationship Id="rId92" Type="http://schemas.openxmlformats.org/officeDocument/2006/relationships/hyperlink" Target="mailto:ajbarosy@mit.edu" TargetMode="External"/><Relationship Id="rId2" Type="http://schemas.openxmlformats.org/officeDocument/2006/relationships/hyperlink" Target="mailto:cmartig@mit.edu" TargetMode="External"/><Relationship Id="rId16" Type="http://schemas.openxmlformats.org/officeDocument/2006/relationships/hyperlink" Target="mailto:cafa@med.mit.edu" TargetMode="External"/><Relationship Id="rId29" Type="http://schemas.openxmlformats.org/officeDocument/2006/relationships/hyperlink" Target="mailto:mleskiw@mit.edu" TargetMode="External"/><Relationship Id="rId11" Type="http://schemas.openxmlformats.org/officeDocument/2006/relationships/hyperlink" Target="mailto:pblair@mit.edu" TargetMode="External"/><Relationship Id="rId24" Type="http://schemas.openxmlformats.org/officeDocument/2006/relationships/hyperlink" Target="mailto:blayne@mit.edu" TargetMode="External"/><Relationship Id="rId32" Type="http://schemas.openxmlformats.org/officeDocument/2006/relationships/hyperlink" Target="mailto:graciew@mit.edu" TargetMode="External"/><Relationship Id="rId37" Type="http://schemas.openxmlformats.org/officeDocument/2006/relationships/hyperlink" Target="mailto:tswartz@mit.edu" TargetMode="External"/><Relationship Id="rId40" Type="http://schemas.openxmlformats.org/officeDocument/2006/relationships/hyperlink" Target="mailto:westlund@mit.edu" TargetMode="External"/><Relationship Id="rId45" Type="http://schemas.openxmlformats.org/officeDocument/2006/relationships/hyperlink" Target="mailto:ichoute@mit.edu" TargetMode="External"/><Relationship Id="rId53" Type="http://schemas.openxmlformats.org/officeDocument/2006/relationships/hyperlink" Target="mailto:cmaglio@mit.edu" TargetMode="External"/><Relationship Id="rId58" Type="http://schemas.openxmlformats.org/officeDocument/2006/relationships/hyperlink" Target="mailto:nburns@mit.edu" TargetMode="External"/><Relationship Id="rId66" Type="http://schemas.openxmlformats.org/officeDocument/2006/relationships/hyperlink" Target="mailto:clintonc@mit.edu" TargetMode="External"/><Relationship Id="rId74" Type="http://schemas.openxmlformats.org/officeDocument/2006/relationships/hyperlink" Target="mailto:michaelgrenier@gmail.com" TargetMode="External"/><Relationship Id="rId79" Type="http://schemas.openxmlformats.org/officeDocument/2006/relationships/hyperlink" Target="mailto:lkoebler@mit.edu" TargetMode="External"/><Relationship Id="rId87" Type="http://schemas.openxmlformats.org/officeDocument/2006/relationships/hyperlink" Target="mailto:slipnoski@mit.edu" TargetMode="External"/><Relationship Id="rId102" Type="http://schemas.openxmlformats.org/officeDocument/2006/relationships/comments" Target="../comments1.xml"/><Relationship Id="rId5" Type="http://schemas.openxmlformats.org/officeDocument/2006/relationships/hyperlink" Target="mailto:finny@mit.edu" TargetMode="External"/><Relationship Id="rId61" Type="http://schemas.openxmlformats.org/officeDocument/2006/relationships/hyperlink" Target="mailto:chonohan@mit.edu" TargetMode="External"/><Relationship Id="rId82" Type="http://schemas.openxmlformats.org/officeDocument/2006/relationships/hyperlink" Target="mailto:blaisdell@mit.edu" TargetMode="External"/><Relationship Id="rId90" Type="http://schemas.openxmlformats.org/officeDocument/2006/relationships/hyperlink" Target="mailto:smuto@mit.edu" TargetMode="External"/><Relationship Id="rId95" Type="http://schemas.openxmlformats.org/officeDocument/2006/relationships/hyperlink" Target="mailto:erunyon@mit.edu" TargetMode="External"/><Relationship Id="rId19" Type="http://schemas.openxmlformats.org/officeDocument/2006/relationships/hyperlink" Target="mailto:cjbeal@mit.edu" TargetMode="External"/><Relationship Id="rId14" Type="http://schemas.openxmlformats.org/officeDocument/2006/relationships/hyperlink" Target="mailto:barbra@media.mit.edu" TargetMode="External"/><Relationship Id="rId22" Type="http://schemas.openxmlformats.org/officeDocument/2006/relationships/hyperlink" Target="mailto:sjohn@med.mit.edu" TargetMode="External"/><Relationship Id="rId27" Type="http://schemas.openxmlformats.org/officeDocument/2006/relationships/hyperlink" Target="mailto:pfuligni@mit.edu" TargetMode="External"/><Relationship Id="rId30" Type="http://schemas.openxmlformats.org/officeDocument/2006/relationships/hyperlink" Target="mailto:aaho@mit.edu" TargetMode="External"/><Relationship Id="rId35" Type="http://schemas.openxmlformats.org/officeDocument/2006/relationships/hyperlink" Target="mailto:tswartz@mit.edu" TargetMode="External"/><Relationship Id="rId43" Type="http://schemas.openxmlformats.org/officeDocument/2006/relationships/hyperlink" Target="mailto:imani@mit.edu" TargetMode="External"/><Relationship Id="rId48" Type="http://schemas.openxmlformats.org/officeDocument/2006/relationships/hyperlink" Target="mailto:paramore@mit.edu" TargetMode="External"/><Relationship Id="rId56" Type="http://schemas.openxmlformats.org/officeDocument/2006/relationships/hyperlink" Target="mailto:mora@psfc@mit.edu" TargetMode="External"/><Relationship Id="rId64" Type="http://schemas.openxmlformats.org/officeDocument/2006/relationships/hyperlink" Target="mailto:daczel@mit.edu" TargetMode="External"/><Relationship Id="rId69" Type="http://schemas.openxmlformats.org/officeDocument/2006/relationships/hyperlink" Target="mailto:ichoute@mit.edu" TargetMode="External"/><Relationship Id="rId77" Type="http://schemas.openxmlformats.org/officeDocument/2006/relationships/hyperlink" Target="mailto:kates@mit.edu" TargetMode="External"/><Relationship Id="rId100" Type="http://schemas.openxmlformats.org/officeDocument/2006/relationships/drawing" Target="../drawings/drawing2.xml"/><Relationship Id="rId8" Type="http://schemas.openxmlformats.org/officeDocument/2006/relationships/hyperlink" Target="mailto:sllee@mit.edu" TargetMode="External"/><Relationship Id="rId51" Type="http://schemas.openxmlformats.org/officeDocument/2006/relationships/hyperlink" Target="mailto:shansky@mit.edu" TargetMode="External"/><Relationship Id="rId72" Type="http://schemas.openxmlformats.org/officeDocument/2006/relationships/hyperlink" Target="mailto:fole@med.mit.edu" TargetMode="External"/><Relationship Id="rId80" Type="http://schemas.openxmlformats.org/officeDocument/2006/relationships/hyperlink" Target="mailto:jeggalag@mit.edu" TargetMode="External"/><Relationship Id="rId85" Type="http://schemas.openxmlformats.org/officeDocument/2006/relationships/hyperlink" Target="mailto:dougl@mit.edu" TargetMode="External"/><Relationship Id="rId93" Type="http://schemas.openxmlformats.org/officeDocument/2006/relationships/hyperlink" Target="mailto:jundzilo@mit.edu" TargetMode="External"/><Relationship Id="rId98" Type="http://schemas.openxmlformats.org/officeDocument/2006/relationships/hyperlink" Target="mailto:mmygan@mit.edu" TargetMode="External"/><Relationship Id="rId3" Type="http://schemas.openxmlformats.org/officeDocument/2006/relationships/hyperlink" Target="mailto:ctyson@mit.ed" TargetMode="External"/><Relationship Id="rId12" Type="http://schemas.openxmlformats.org/officeDocument/2006/relationships/hyperlink" Target="mailto:esdeb@mit.edu" TargetMode="External"/><Relationship Id="rId17" Type="http://schemas.openxmlformats.org/officeDocument/2006/relationships/hyperlink" Target="mailto:egould@mit.edu" TargetMode="External"/><Relationship Id="rId25" Type="http://schemas.openxmlformats.org/officeDocument/2006/relationships/hyperlink" Target="mailto:mmccarth@mit.edu" TargetMode="External"/><Relationship Id="rId33" Type="http://schemas.openxmlformats.org/officeDocument/2006/relationships/hyperlink" Target="mailto:vigeveno@mite.du" TargetMode="External"/><Relationship Id="rId38" Type="http://schemas.openxmlformats.org/officeDocument/2006/relationships/hyperlink" Target="mailto:tswartz@mit.edu" TargetMode="External"/><Relationship Id="rId46" Type="http://schemas.openxmlformats.org/officeDocument/2006/relationships/hyperlink" Target="mailto:susanf@math.mit.edu" TargetMode="External"/><Relationship Id="rId59" Type="http://schemas.openxmlformats.org/officeDocument/2006/relationships/hyperlink" Target="mailto:mcollett@mit.edu" TargetMode="External"/><Relationship Id="rId67" Type="http://schemas.openxmlformats.org/officeDocument/2006/relationships/hyperlink" Target="mailto:info@fsilg.coop" TargetMode="External"/><Relationship Id="rId20" Type="http://schemas.openxmlformats.org/officeDocument/2006/relationships/hyperlink" Target="mailto:teresa@mit.edu" TargetMode="External"/><Relationship Id="rId41" Type="http://schemas.openxmlformats.org/officeDocument/2006/relationships/hyperlink" Target="mailto:ppisani@mit.edu" TargetMode="External"/><Relationship Id="rId54" Type="http://schemas.openxmlformats.org/officeDocument/2006/relationships/hyperlink" Target="mailto:cheryl@mit.edu" TargetMode="External"/><Relationship Id="rId62" Type="http://schemas.openxmlformats.org/officeDocument/2006/relationships/hyperlink" Target="mailto:blackwal@mit.edu" TargetMode="External"/><Relationship Id="rId70" Type="http://schemas.openxmlformats.org/officeDocument/2006/relationships/hyperlink" Target="mailto:stacyp@mit.edu" TargetMode="External"/><Relationship Id="rId75" Type="http://schemas.openxmlformats.org/officeDocument/2006/relationships/hyperlink" Target="mailto:neen610@mit.edu" TargetMode="External"/><Relationship Id="rId83" Type="http://schemas.openxmlformats.org/officeDocument/2006/relationships/hyperlink" Target="mailto:sjj@mit.edu" TargetMode="External"/><Relationship Id="rId88" Type="http://schemas.openxmlformats.org/officeDocument/2006/relationships/hyperlink" Target="mailto:walsh@med.mit.edu" TargetMode="External"/><Relationship Id="rId91" Type="http://schemas.openxmlformats.org/officeDocument/2006/relationships/hyperlink" Target="mailto:mmango@mit.edu" TargetMode="External"/><Relationship Id="rId96" Type="http://schemas.openxmlformats.org/officeDocument/2006/relationships/hyperlink" Target="mailto:erunyon@mit.edu" TargetMode="External"/><Relationship Id="rId1" Type="http://schemas.openxmlformats.org/officeDocument/2006/relationships/hyperlink" Target="mailto:cwhelan@mit.edu" TargetMode="External"/><Relationship Id="rId6" Type="http://schemas.openxmlformats.org/officeDocument/2006/relationships/hyperlink" Target="mailto:rcruz@mit.edu" TargetMode="External"/><Relationship Id="rId15" Type="http://schemas.openxmlformats.org/officeDocument/2006/relationships/hyperlink" Target="mailto:jmccaull@mit.edu" TargetMode="External"/><Relationship Id="rId23" Type="http://schemas.openxmlformats.org/officeDocument/2006/relationships/hyperlink" Target="mailto:charc@mit.edu" TargetMode="External"/><Relationship Id="rId28" Type="http://schemas.openxmlformats.org/officeDocument/2006/relationships/hyperlink" Target="mailto:airforce@mit.edu" TargetMode="External"/><Relationship Id="rId36" Type="http://schemas.openxmlformats.org/officeDocument/2006/relationships/hyperlink" Target="mailto:tswartz@mit.edu" TargetMode="External"/><Relationship Id="rId49" Type="http://schemas.openxmlformats.org/officeDocument/2006/relationships/hyperlink" Target="mailto:jarede@mit.edu" TargetMode="External"/><Relationship Id="rId57" Type="http://schemas.openxmlformats.org/officeDocument/2006/relationships/hyperlink" Target="mailto:davicia@mit.edu" TargetMode="External"/><Relationship Id="rId10" Type="http://schemas.openxmlformats.org/officeDocument/2006/relationships/hyperlink" Target="mailto:gharris@mit.edu" TargetMode="External"/><Relationship Id="rId31" Type="http://schemas.openxmlformats.org/officeDocument/2006/relationships/hyperlink" Target="mailto:melliff@mit.edu" TargetMode="External"/><Relationship Id="rId44" Type="http://schemas.openxmlformats.org/officeDocument/2006/relationships/hyperlink" Target="mailto:tdownes@mit.edu" TargetMode="External"/><Relationship Id="rId52" Type="http://schemas.openxmlformats.org/officeDocument/2006/relationships/hyperlink" Target="mailto:jyb@mit.edu" TargetMode="External"/><Relationship Id="rId60" Type="http://schemas.openxmlformats.org/officeDocument/2006/relationships/hyperlink" Target="mailto:ramado@mit.edu" TargetMode="External"/><Relationship Id="rId65" Type="http://schemas.openxmlformats.org/officeDocument/2006/relationships/hyperlink" Target="mailto:warner@mit.edu" TargetMode="External"/><Relationship Id="rId73" Type="http://schemas.openxmlformats.org/officeDocument/2006/relationships/hyperlink" Target="mailto:michaelgrenier@gmail.com" TargetMode="External"/><Relationship Id="rId78" Type="http://schemas.openxmlformats.org/officeDocument/2006/relationships/hyperlink" Target="mailto:olivia.male@technologyreview.com" TargetMode="External"/><Relationship Id="rId81" Type="http://schemas.openxmlformats.org/officeDocument/2006/relationships/hyperlink" Target="mailto:laurensr@mit.edu" TargetMode="External"/><Relationship Id="rId86" Type="http://schemas.openxmlformats.org/officeDocument/2006/relationships/hyperlink" Target="mailto:eliclark@mit.edu" TargetMode="External"/><Relationship Id="rId94" Type="http://schemas.openxmlformats.org/officeDocument/2006/relationships/hyperlink" Target="mailto:hernanac@mit.edu" TargetMode="External"/><Relationship Id="rId99" Type="http://schemas.openxmlformats.org/officeDocument/2006/relationships/hyperlink" Target="mailto:lmorales@mit.edu" TargetMode="External"/><Relationship Id="rId101" Type="http://schemas.openxmlformats.org/officeDocument/2006/relationships/vmlDrawing" Target="../drawings/vmlDrawing2.vml"/><Relationship Id="rId4" Type="http://schemas.openxmlformats.org/officeDocument/2006/relationships/hyperlink" Target="mailto:rprou@mit.edu" TargetMode="External"/><Relationship Id="rId9" Type="http://schemas.openxmlformats.org/officeDocument/2006/relationships/hyperlink" Target="mailto:chale@mit.edu" TargetMode="External"/><Relationship Id="rId13" Type="http://schemas.openxmlformats.org/officeDocument/2006/relationships/hyperlink" Target="mailto:ritadel@mit.edu" TargetMode="External"/><Relationship Id="rId18" Type="http://schemas.openxmlformats.org/officeDocument/2006/relationships/hyperlink" Target="mailto:msrizzo@mit.edu" TargetMode="External"/><Relationship Id="rId39" Type="http://schemas.openxmlformats.org/officeDocument/2006/relationships/hyperlink" Target="mailto:beatrice@mi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217"/>
  <sheetViews>
    <sheetView showGridLines="0" tabSelected="1" zoomScaleNormal="100" zoomScalePageLayoutView="150" workbookViewId="0">
      <selection activeCell="A49" sqref="A12:XFD49"/>
    </sheetView>
  </sheetViews>
  <sheetFormatPr defaultColWidth="8.85546875" defaultRowHeight="14.25"/>
  <cols>
    <col min="1" max="1" width="11.28515625" style="9" customWidth="1"/>
    <col min="2" max="2" width="18" style="9" customWidth="1"/>
    <col min="3" max="4" width="22.85546875" style="9" customWidth="1"/>
    <col min="5" max="5" width="3.42578125" style="9" customWidth="1"/>
    <col min="6" max="15" width="3.28515625" style="9" customWidth="1"/>
    <col min="16" max="16" width="7.85546875" style="9" customWidth="1"/>
    <col min="17" max="17" width="14.85546875" style="9" customWidth="1"/>
    <col min="18" max="18" width="21.7109375" style="9" customWidth="1"/>
    <col min="19" max="19" width="32.42578125" style="87" bestFit="1" customWidth="1"/>
    <col min="20" max="20" width="8.85546875" style="9"/>
    <col min="21" max="21" width="14" style="9" customWidth="1"/>
    <col min="22" max="16384" width="8.85546875" style="9"/>
  </cols>
  <sheetData>
    <row r="1" spans="1:22" ht="18" customHeight="1">
      <c r="A1" s="82" t="s">
        <v>2469</v>
      </c>
      <c r="D1" s="38" t="s">
        <v>209</v>
      </c>
    </row>
    <row r="2" spans="1:22" ht="17.25" customHeight="1">
      <c r="A2" s="31">
        <v>1</v>
      </c>
      <c r="B2" s="31">
        <v>2</v>
      </c>
      <c r="C2" s="137"/>
      <c r="D2" s="137"/>
      <c r="E2" s="137"/>
      <c r="F2" s="137"/>
      <c r="G2" s="137"/>
      <c r="H2" s="137"/>
      <c r="I2" s="137"/>
      <c r="J2" s="137"/>
      <c r="K2" s="137"/>
      <c r="L2" s="42"/>
      <c r="M2" s="42"/>
      <c r="N2" s="42"/>
      <c r="O2" s="42"/>
      <c r="P2" s="42"/>
      <c r="R2" s="9" t="s">
        <v>2439</v>
      </c>
      <c r="V2" s="9" t="s">
        <v>209</v>
      </c>
    </row>
    <row r="3" spans="1:22" ht="24.75" customHeight="1">
      <c r="A3" s="145" t="s">
        <v>2465</v>
      </c>
      <c r="B3" s="146"/>
      <c r="C3" s="32"/>
      <c r="D3" s="43"/>
      <c r="E3" s="121"/>
      <c r="F3" s="121"/>
      <c r="G3" s="121"/>
      <c r="H3" s="121"/>
      <c r="I3" s="121"/>
      <c r="J3" s="121"/>
      <c r="K3" s="121"/>
      <c r="L3" s="44"/>
      <c r="M3" s="44"/>
      <c r="N3" s="44"/>
      <c r="O3" s="44"/>
      <c r="P3" s="44"/>
      <c r="Q3" s="45"/>
      <c r="R3" s="86" t="s">
        <v>2438</v>
      </c>
      <c r="S3" s="88"/>
    </row>
    <row r="4" spans="1:22" ht="24.75" customHeight="1" thickBot="1">
      <c r="A4" s="46"/>
      <c r="B4" s="46"/>
      <c r="C4" s="32"/>
      <c r="D4" s="43"/>
      <c r="E4" s="138"/>
      <c r="F4" s="138"/>
      <c r="G4" s="138"/>
      <c r="H4" s="138"/>
      <c r="I4" s="138"/>
      <c r="J4" s="138"/>
      <c r="K4" s="138"/>
      <c r="L4" s="47"/>
      <c r="M4" s="41"/>
      <c r="N4" s="41"/>
      <c r="O4" s="41"/>
      <c r="P4" s="41"/>
      <c r="Q4" s="48"/>
    </row>
    <row r="5" spans="1:22" ht="26.25">
      <c r="A5" s="49"/>
      <c r="B5" s="143" t="s">
        <v>2457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71" t="s">
        <v>2473</v>
      </c>
      <c r="S5" s="89"/>
    </row>
    <row r="6" spans="1:22" ht="23.25" hidden="1" customHeight="1">
      <c r="A6" s="81" t="s">
        <v>2463</v>
      </c>
      <c r="B6" s="83"/>
      <c r="C6" s="50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8"/>
      <c r="R6" s="51"/>
      <c r="S6" s="89"/>
    </row>
    <row r="7" spans="1:22" ht="24.75" hidden="1" customHeight="1">
      <c r="A7" s="52"/>
      <c r="B7" s="32"/>
      <c r="C7" s="32"/>
      <c r="D7" s="35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53"/>
      <c r="S7" s="89"/>
    </row>
    <row r="8" spans="1:22" ht="24.75" hidden="1" customHeight="1">
      <c r="A8" s="134"/>
      <c r="B8" s="121"/>
      <c r="C8" s="32"/>
      <c r="D8" s="35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53"/>
      <c r="S8" s="89"/>
    </row>
    <row r="9" spans="1:22" ht="24.75" hidden="1" customHeight="1">
      <c r="A9" s="54" t="str">
        <f>IF(A2=1, "3. Is the amount over or under $2,000?","3. Please select how checks will be deposited")</f>
        <v>3. Is the amount over or under $2,000?</v>
      </c>
      <c r="B9" s="55"/>
      <c r="C9" s="55"/>
      <c r="D9" s="3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53"/>
      <c r="S9" s="89"/>
    </row>
    <row r="10" spans="1:22" ht="24.75" hidden="1" customHeight="1">
      <c r="A10" s="52"/>
      <c r="B10" s="32"/>
      <c r="C10" s="32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3"/>
      <c r="S10" s="89"/>
    </row>
    <row r="11" spans="1:22" ht="24.75" hidden="1" customHeight="1">
      <c r="A11" s="52"/>
      <c r="B11" s="32"/>
      <c r="C11" s="32"/>
      <c r="D11" s="35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53"/>
      <c r="S11" s="89"/>
    </row>
    <row r="12" spans="1:22" ht="15.75" hidden="1">
      <c r="A12" s="84" t="str">
        <f>IF(A2=1,"Please print this form and send it along with the checks to:",IF(B2=1,"Please print this form and send it along with the checks to:","Please deposit the checks and email the form (as an Excel file) to:"))</f>
        <v>Please print this form and send it along with the checks to:</v>
      </c>
      <c r="B12" s="32"/>
      <c r="C12" s="32"/>
      <c r="D12" s="3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53"/>
      <c r="S12" s="89"/>
    </row>
    <row r="13" spans="1:22" ht="15" hidden="1">
      <c r="A13" s="85" t="str">
        <f>IF(A2=1,IF(B2=1,"Attn: Christina Mansdorf at W98-300","Alumni Association/Office of Records at W98-220"),IF(B2=1,"Cashier's Office: NE49-3182B","Cashiers-office@mit.edu"))</f>
        <v>Alumni Association/Office of Records at W98-220</v>
      </c>
      <c r="B13" s="32"/>
      <c r="C13" s="32"/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8"/>
      <c r="R13" s="51"/>
      <c r="S13" s="90"/>
    </row>
    <row r="14" spans="1:22" hidden="1">
      <c r="A14" s="52"/>
      <c r="B14" s="56" t="s">
        <v>2470</v>
      </c>
      <c r="C14" s="32"/>
      <c r="D14" s="95" t="s">
        <v>2474</v>
      </c>
      <c r="E14" s="140"/>
      <c r="F14" s="141"/>
      <c r="G14" s="141"/>
      <c r="H14" s="141"/>
      <c r="I14" s="141"/>
      <c r="J14" s="141"/>
      <c r="K14" s="141"/>
      <c r="L14" s="141"/>
      <c r="M14" s="141"/>
      <c r="N14" s="142"/>
      <c r="O14" s="32"/>
      <c r="P14" s="63"/>
      <c r="Q14" s="32"/>
      <c r="R14" s="53"/>
      <c r="S14" s="136"/>
      <c r="T14" s="121"/>
      <c r="U14" s="121"/>
    </row>
    <row r="15" spans="1:22" hidden="1">
      <c r="A15" s="57" t="s">
        <v>0</v>
      </c>
      <c r="B15" s="147">
        <f ca="1">TODAY()</f>
        <v>41789</v>
      </c>
      <c r="C15" s="148"/>
      <c r="D15" s="10" t="str">
        <f>IF(SUM(E15:O16)&gt;0,"Please check line:","")</f>
        <v/>
      </c>
      <c r="E15" s="33" t="str">
        <f>IF(S26="","",26)</f>
        <v/>
      </c>
      <c r="F15" s="33" t="str">
        <f>IF(S27="","",27)</f>
        <v/>
      </c>
      <c r="G15" s="33" t="str">
        <f>IF(S28="","",28)</f>
        <v/>
      </c>
      <c r="H15" s="33" t="str">
        <f>IF(S29="","",29)</f>
        <v/>
      </c>
      <c r="I15" s="33" t="str">
        <f>IF(S30="","",30)</f>
        <v/>
      </c>
      <c r="J15" s="33" t="str">
        <f>IF(S31="","",31)</f>
        <v/>
      </c>
      <c r="K15" s="33" t="str">
        <f>IF(S32="","",32)</f>
        <v/>
      </c>
      <c r="L15" s="33" t="str">
        <f>IF(S33="","",33)</f>
        <v/>
      </c>
      <c r="M15" s="33" t="str">
        <f>IF(S34="","",34)</f>
        <v/>
      </c>
      <c r="N15" s="33" t="str">
        <f>IF(S35="","",35)</f>
        <v/>
      </c>
      <c r="O15" s="33" t="str">
        <f>IF(S36="","",36)</f>
        <v/>
      </c>
      <c r="P15" s="34"/>
      <c r="Q15" s="32"/>
      <c r="R15" s="53"/>
      <c r="S15" s="136"/>
      <c r="T15" s="121"/>
      <c r="U15" s="121"/>
    </row>
    <row r="16" spans="1:22" hidden="1">
      <c r="A16" s="57" t="s">
        <v>2437</v>
      </c>
      <c r="B16" s="29">
        <v>15048426</v>
      </c>
      <c r="C16" s="30"/>
      <c r="D16" s="10"/>
      <c r="E16" s="33" t="str">
        <f>IF(S37="","",37)</f>
        <v/>
      </c>
      <c r="F16" s="33" t="str">
        <f>IF(S38="","",38)</f>
        <v/>
      </c>
      <c r="G16" s="33" t="str">
        <f>IF(S39="","",39)</f>
        <v/>
      </c>
      <c r="H16" s="33" t="str">
        <f>IF(S40="","",40)</f>
        <v/>
      </c>
      <c r="I16" s="33" t="str">
        <f>IF(S41="","",41)</f>
        <v/>
      </c>
      <c r="J16" s="33" t="str">
        <f>IF(S42="","",42)</f>
        <v/>
      </c>
      <c r="K16" s="33" t="str">
        <f>IF(S43="","",43)</f>
        <v/>
      </c>
      <c r="L16" s="33" t="str">
        <f>IF(S44="","",44)</f>
        <v/>
      </c>
      <c r="M16" s="33" t="str">
        <f>IF(S45="","",45)</f>
        <v/>
      </c>
      <c r="N16" s="33"/>
      <c r="O16" s="33"/>
      <c r="P16" s="33"/>
      <c r="Q16" s="32"/>
      <c r="R16" s="53"/>
      <c r="S16" s="89"/>
      <c r="T16" s="41"/>
      <c r="U16" s="41"/>
    </row>
    <row r="17" spans="1:21" hidden="1">
      <c r="A17" s="57" t="s">
        <v>8</v>
      </c>
      <c r="B17" s="150"/>
      <c r="C17" s="153"/>
      <c r="D17" s="35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53"/>
      <c r="S17" s="136"/>
      <c r="T17" s="121"/>
      <c r="U17" s="121"/>
    </row>
    <row r="18" spans="1:21" hidden="1">
      <c r="A18" s="57" t="s">
        <v>1</v>
      </c>
      <c r="B18" s="151"/>
      <c r="C18" s="15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53"/>
      <c r="S18" s="136"/>
      <c r="T18" s="121"/>
      <c r="U18" s="121"/>
    </row>
    <row r="19" spans="1:21" hidden="1">
      <c r="A19" s="57" t="s">
        <v>2456</v>
      </c>
      <c r="B19" s="154"/>
      <c r="C19" s="155"/>
      <c r="D19" s="58" t="s">
        <v>2468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72"/>
      <c r="S19" s="136"/>
      <c r="T19" s="121"/>
      <c r="U19" s="121"/>
    </row>
    <row r="20" spans="1:21" ht="15" hidden="1">
      <c r="A20" s="57" t="s">
        <v>2</v>
      </c>
      <c r="B20" s="149"/>
      <c r="C20" s="150"/>
      <c r="D20" s="122" t="str">
        <f>IF(OR(AND(NOT(Q26=0),A26=0),AND(NOT(Q27=0),A27=0),AND(NOT(Q28=0),A28=0),AND(NOT(Q29=0),A26=0),AND(NOT(Q29=0),A26=0),AND(NOT(Q30=0),A30=0),AND(NOT(Q31=0),A31=0),AND(NOT(Q32=0),A32=0),AND(NOT(Q33=0),A33=0),AND(NOT(Q34=0),A34=0),AND(NOT(Q35=0),A35=0),AND(NOT(Q36=0),A36=0),AND(NOT(Q37=0),A37=0),AND(NOT(Q37=0),A37=0),AND(NOT(Q38=0),A38=0),AND(NOT(Q39=0),A39=0),AND(NOT(Q40=0),A40=0),AND(NOT(Q41=0),A41=0),AND(NOT(Q42=0),A42=0),AND(NOT(Q43=0),A43=0),AND(NOT(Q44=0),A44=0),AND(NOT(Q45=0),A45=0),),"Please include cost object","")</f>
        <v/>
      </c>
      <c r="E20" s="121"/>
      <c r="F20" s="121"/>
      <c r="G20" s="121"/>
      <c r="H20" s="121"/>
      <c r="I20" s="121"/>
      <c r="J20" s="121" t="str">
        <f>IF(OR(AND(NOT(Q26=0),C26=0),AND(NOT(Q27=0),C27=0),AND(NOT(Q28=0),C28=0),AND(NOT(Q29=0),C29=0),AND(NOT(Q29=0),C26=0),AND(NOT(Q30=0),C30=0),AND(NOT(Q31=0),C31=0),AND(NOT(Q32=0),C32=0),AND(NOT(Q33=0),C33=0),AND(NOT(Q34=0),C34=0),AND(NOT(Q35=0),C35=0),AND(NOT(Q36=0),C36=0),AND(NOT(Q37=0),C37=0),AND(NOT(Q37=0),C37=0),AND(NOT(Q38=0),C38=0),AND(NOT(Q39=0),C39=0),AND(NOT(Q40=0),C40=0),AND(NOT(Q41=0),C41=0),AND(NOT(Q42=0),C42=0),AND(NOT(Q43=0),C43=0),AND(NOT(Q44=0),C44=0),AND(NOT(Q45=0),C45=0),),"Please make sure GL is included","")</f>
        <v/>
      </c>
      <c r="K20" s="121"/>
      <c r="L20" s="121"/>
      <c r="M20" s="121"/>
      <c r="N20" s="121"/>
      <c r="O20" s="121"/>
      <c r="P20" s="121"/>
      <c r="Q20" s="121"/>
      <c r="R20" s="64"/>
      <c r="S20" s="136"/>
      <c r="T20" s="121"/>
      <c r="U20" s="121"/>
    </row>
    <row r="21" spans="1:21" hidden="1">
      <c r="A21" s="52"/>
      <c r="B21" s="32"/>
      <c r="C21" s="32"/>
      <c r="D21" s="121" t="str">
        <f>IF(OR(AND(NOT(Q26=0),B26=0),AND(NOT(Q27=0),B27=0),AND(NOT(Q28=0),B28=0),AND(NOT(Q29=0),B26=0),AND(NOT(Q29=0),B26=0),AND(NOT(Q30=0),B30=0),AND(NOT(Q31=0),B31=0),AND(NOT(Q32=0),B32=0),AND(NOT(Q33=0),B33=0),AND(NOT(Q34=0),B34=0),AND(NOT(Q35=0),B35=0),AND(NOT(Q36=0),B36=0),AND(NOT(Q37=0),B37=0),AND(NOT(Q37=0),B37=0),AND(NOT(Q38=0),B38=0),AND(NOT(Q39=0),B39=0),AND(NOT(Q40=0),B40=0),AND(NOT(Q41=0),B41=0),AND(NOT(Q42=0),B42=0),AND(NOT(Q43=0),B43=0),AND(NOT(Q44=0),B44=0),AND(NOT(Q45=0),B45=0),),"Please include country of origin","")</f>
        <v/>
      </c>
      <c r="E21" s="121"/>
      <c r="F21" s="121"/>
      <c r="G21" s="121"/>
      <c r="H21" s="121"/>
      <c r="I21" s="121"/>
      <c r="J21" s="121" t="str">
        <f>IF(OR(AND(NOT(Q26=0),E26=0),AND(NOT(Q27=0),E27=0),AND(NOT(Q28=0),E28=0),AND(NOT(Q29=0),E29=0),AND(NOT(Q29=0),E26=0),AND(NOT(Q30=0),E30=0),AND(NOT(Q31=0),E31=0),AND(NOT(Q32=0),E32=0),AND(NOT(Q33=0),E33=0),AND(NOT(Q34=0),E34=0),AND(NOT(Q35=0),E35=0),AND(NOT(Q36=0),E36=0),AND(NOT(Q37=0),E37=0),AND(NOT(Q37=0),E37=0),AND(NOT(Q38=0),E38=0),AND(NOT(Q39=0),E39=0),AND(NOT(Q40=0),E40=0),AND(NOT(Q41=0),E41=0),AND(NOT(Q42=0),E42=0),AND(NOT(Q43=0),E43=0),AND(NOT(Q44=0),E44=0),AND(NOT(Q45=0),E45=0),),"Please make sure description is included","")</f>
        <v/>
      </c>
      <c r="K21" s="121"/>
      <c r="L21" s="121"/>
      <c r="M21" s="121"/>
      <c r="N21" s="121"/>
      <c r="O21" s="121"/>
      <c r="P21" s="121"/>
      <c r="Q21" s="121"/>
      <c r="R21" s="64"/>
      <c r="S21" s="89"/>
    </row>
    <row r="22" spans="1:21" ht="15" hidden="1">
      <c r="A22" s="125" t="s">
        <v>2459</v>
      </c>
      <c r="B22" s="126"/>
      <c r="C22" s="80"/>
      <c r="D22" s="144" t="str">
        <f>IF(SUM(Q26:Q45)=C22," ","Please check all deposit amount!")</f>
        <v xml:space="preserve"> </v>
      </c>
      <c r="E22" s="138"/>
      <c r="F22" s="138"/>
      <c r="G22" s="138"/>
      <c r="H22" s="138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91"/>
    </row>
    <row r="23" spans="1:21" hidden="1">
      <c r="A23" s="52"/>
      <c r="B23" s="32"/>
      <c r="C23" s="3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91"/>
    </row>
    <row r="24" spans="1:21" ht="15" hidden="1" customHeight="1">
      <c r="A24" s="127" t="s">
        <v>7</v>
      </c>
      <c r="B24" s="132" t="s">
        <v>16</v>
      </c>
      <c r="C24" s="139" t="s">
        <v>3</v>
      </c>
      <c r="D24" s="123" t="s">
        <v>2466</v>
      </c>
      <c r="E24" s="115" t="s">
        <v>2461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68" t="s">
        <v>4</v>
      </c>
      <c r="R24" s="66" t="s">
        <v>2460</v>
      </c>
      <c r="S24" s="92"/>
    </row>
    <row r="25" spans="1:21" ht="15" hidden="1" customHeight="1">
      <c r="A25" s="128"/>
      <c r="B25" s="133"/>
      <c r="C25" s="139"/>
      <c r="D25" s="124"/>
      <c r="E25" s="118" t="s">
        <v>2467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  <c r="Q25" s="69" t="s">
        <v>5</v>
      </c>
      <c r="R25" s="67" t="s">
        <v>2462</v>
      </c>
      <c r="S25" s="92"/>
    </row>
    <row r="26" spans="1:21" ht="26.25" hidden="1" customHeight="1">
      <c r="A26" s="59"/>
      <c r="B26" s="60"/>
      <c r="C26" s="60"/>
      <c r="D26" s="7" t="str">
        <f>IFERROR(VLOOKUP(C26,'Hidden List and Formulas'!C$2:D$16,2,FALSE),IF(C26="","",IF(NOT(LEN(C26)=6),IFERROR(VLOOKUP(C26,'Hidden List and Formulas'!I:J,2,FALSE),"G/L provided not 6 numbers"),IFERROR(VLOOKUP(C26,'Hidden List and Formulas'!I:J,2,FALSE),"G/L provided not in system"))))</f>
        <v/>
      </c>
      <c r="E26" s="135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1"/>
      <c r="Q26" s="65"/>
      <c r="R26" s="75"/>
      <c r="S26" s="94" t="str">
        <f>IF(C26=800303,"Please contact Cashier's Office before using 800303 or this will be sent back",IF(AND(NOT(Q26=0),OR(E26=0,C26=0,B26=0,A26=0)),"Please Check for Errors",IF(Q26&gt;=25000,"Please contact Cashiers office before sending for deposits over $25,000","")))</f>
        <v/>
      </c>
    </row>
    <row r="27" spans="1:21" ht="25.5" hidden="1" customHeight="1">
      <c r="A27" s="59"/>
      <c r="B27" s="60"/>
      <c r="C27" s="60"/>
      <c r="D27" s="7" t="str">
        <f>IFERROR(VLOOKUP(C27,'Hidden List and Formulas'!C$2:D$16,2,FALSE),IF(C27="","",IF(NOT(LEN(C27)=6),IFERROR(VLOOKUP(C27,'Hidden List and Formulas'!I:J,2,FALSE),"G/L provided not 6 numbers"),IFERROR(VLOOKUP(C27,'Hidden List and Formulas'!I:J,2,FALSE),"G/L provided not in system"))))</f>
        <v/>
      </c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1"/>
      <c r="Q27" s="65"/>
      <c r="R27" s="76"/>
      <c r="S27" s="94" t="str">
        <f t="shared" ref="S27:S45" si="0">IF(C27=800303,"Please contact Cashier's Office before using 800303 or this will be sent back",IF(AND(NOT(Q27=0),OR(E27=0,C27=0,B27=0,A27=0)),"Please Check for Errors",IF(Q27&gt;=25000,"Please contact Cashiers office before sending for deposits over $25,000","")))</f>
        <v/>
      </c>
    </row>
    <row r="28" spans="1:21" ht="25.5" hidden="1" customHeight="1">
      <c r="A28" s="59"/>
      <c r="B28" s="60"/>
      <c r="C28" s="60"/>
      <c r="D28" s="7" t="str">
        <f>IFERROR(VLOOKUP(C28,'Hidden List and Formulas'!C$2:D$16,2,FALSE),IF(C28="","",IF(NOT(LEN(C28)=6),IFERROR(VLOOKUP(C28,'Hidden List and Formulas'!I:J,2,FALSE),"G/L provided not 6 numbers"),IFERROR(VLOOKUP(C28,'Hidden List and Formulas'!I:J,2,FALSE),"G/L provided not in system"))))</f>
        <v/>
      </c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1"/>
      <c r="Q28" s="65"/>
      <c r="R28" s="76"/>
      <c r="S28" s="94" t="str">
        <f t="shared" si="0"/>
        <v/>
      </c>
    </row>
    <row r="29" spans="1:21" ht="25.5" hidden="1" customHeight="1">
      <c r="A29" s="59"/>
      <c r="B29" s="60"/>
      <c r="C29" s="60"/>
      <c r="D29" s="7" t="str">
        <f>IFERROR(VLOOKUP(C29,'Hidden List and Formulas'!C$2:D$16,2,FALSE),IF(C29="","",IF(NOT(LEN(C29)=6),IFERROR(VLOOKUP(C29,'Hidden List and Formulas'!I:J,2,FALSE),"G/L provided not 6 numbers"),IFERROR(VLOOKUP(C29,'Hidden List and Formulas'!I:J,2,FALSE),"G/L provided not in system"))))</f>
        <v/>
      </c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1"/>
      <c r="Q29" s="65"/>
      <c r="R29" s="76"/>
      <c r="S29" s="94" t="str">
        <f t="shared" si="0"/>
        <v/>
      </c>
    </row>
    <row r="30" spans="1:21" ht="25.5" hidden="1" customHeight="1">
      <c r="A30" s="59"/>
      <c r="B30" s="60"/>
      <c r="C30" s="60"/>
      <c r="D30" s="7" t="str">
        <f>IFERROR(VLOOKUP(C30,'Hidden List and Formulas'!C$2:D$16,2,FALSE),IF(C30="","",IF(NOT(LEN(C30)=6),IFERROR(VLOOKUP(C30,'Hidden List and Formulas'!I:J,2,FALSE),"G/L provided not 6 numbers"),IFERROR(VLOOKUP(C30,'Hidden List and Formulas'!I:J,2,FALSE),"G/L provided not in system"))))</f>
        <v/>
      </c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1"/>
      <c r="Q30" s="65"/>
      <c r="R30" s="76"/>
      <c r="S30" s="94" t="str">
        <f t="shared" si="0"/>
        <v/>
      </c>
    </row>
    <row r="31" spans="1:21" ht="25.5" hidden="1" customHeight="1">
      <c r="A31" s="59"/>
      <c r="B31" s="60"/>
      <c r="C31" s="60"/>
      <c r="D31" s="7" t="str">
        <f>IFERROR(VLOOKUP(C31,'Hidden List and Formulas'!C$2:D$16,2,FALSE),IF(C31="","",IF(NOT(LEN(C31)=6),IFERROR(VLOOKUP(C31,'Hidden List and Formulas'!I:J,2,FALSE),"G/L provided not 6 numbers"),IFERROR(VLOOKUP(C31,'Hidden List and Formulas'!I:J,2,FALSE),"G/L provided not in system"))))</f>
        <v/>
      </c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  <c r="Q31" s="65"/>
      <c r="R31" s="76"/>
      <c r="S31" s="94" t="str">
        <f t="shared" si="0"/>
        <v/>
      </c>
    </row>
    <row r="32" spans="1:21" ht="25.5" hidden="1" customHeight="1">
      <c r="A32" s="59"/>
      <c r="B32" s="60"/>
      <c r="C32" s="60"/>
      <c r="D32" s="7" t="str">
        <f>IFERROR(VLOOKUP(C32,'Hidden List and Formulas'!C$2:D$16,2,FALSE),IF(C32="","",IF(NOT(LEN(C32)=6),IFERROR(VLOOKUP(C32,'Hidden List and Formulas'!I:J,2,FALSE),"G/L provided not 6 numbers"),IFERROR(VLOOKUP(C32,'Hidden List and Formulas'!I:J,2,FALSE),"G/L provided not in system"))))</f>
        <v/>
      </c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  <c r="Q32" s="65"/>
      <c r="R32" s="76"/>
      <c r="S32" s="94" t="str">
        <f t="shared" si="0"/>
        <v/>
      </c>
    </row>
    <row r="33" spans="1:19" ht="25.5" hidden="1" customHeight="1">
      <c r="A33" s="59"/>
      <c r="B33" s="60"/>
      <c r="C33" s="60"/>
      <c r="D33" s="7" t="str">
        <f>IFERROR(VLOOKUP(C33,'Hidden List and Formulas'!C$2:D$16,2,FALSE),IF(C33="","",IF(NOT(LEN(C33)=6),IFERROR(VLOOKUP(C33,'Hidden List and Formulas'!I:J,2,FALSE),"G/L provided not 6 numbers"),IFERROR(VLOOKUP(C33,'Hidden List and Formulas'!I:J,2,FALSE),"G/L provided not in system"))))</f>
        <v/>
      </c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65"/>
      <c r="R33" s="76"/>
      <c r="S33" s="94" t="str">
        <f t="shared" si="0"/>
        <v/>
      </c>
    </row>
    <row r="34" spans="1:19" ht="25.5" hidden="1" customHeight="1">
      <c r="A34" s="59"/>
      <c r="B34" s="60"/>
      <c r="C34" s="60"/>
      <c r="D34" s="7" t="str">
        <f>IFERROR(VLOOKUP(C34,'Hidden List and Formulas'!C$2:D$16,2,FALSE),IF(C34="","",IF(NOT(LEN(C34)=6),IFERROR(VLOOKUP(C34,'Hidden List and Formulas'!I:J,2,FALSE),"G/L provided not 6 numbers"),IFERROR(VLOOKUP(C34,'Hidden List and Formulas'!I:J,2,FALSE),"G/L provided not in system"))))</f>
        <v/>
      </c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65"/>
      <c r="R34" s="76"/>
      <c r="S34" s="94" t="str">
        <f t="shared" si="0"/>
        <v/>
      </c>
    </row>
    <row r="35" spans="1:19" ht="25.5" hidden="1" customHeight="1">
      <c r="A35" s="59"/>
      <c r="B35" s="60"/>
      <c r="C35" s="60"/>
      <c r="D35" s="7" t="str">
        <f>IFERROR(VLOOKUP(C35,'Hidden List and Formulas'!C$2:D$16,2,FALSE),IF(C35="","",IF(NOT(LEN(C35)=6),IFERROR(VLOOKUP(C35,'Hidden List and Formulas'!I:J,2,FALSE),"G/L provided not 6 numbers"),IFERROR(VLOOKUP(C35,'Hidden List and Formulas'!I:J,2,FALSE),"G/L provided not in system"))))</f>
        <v/>
      </c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65"/>
      <c r="R35" s="76"/>
      <c r="S35" s="94" t="str">
        <f t="shared" si="0"/>
        <v/>
      </c>
    </row>
    <row r="36" spans="1:19" ht="25.5" hidden="1" customHeight="1">
      <c r="A36" s="59"/>
      <c r="B36" s="60"/>
      <c r="C36" s="60"/>
      <c r="D36" s="7" t="str">
        <f>IFERROR(VLOOKUP(C36,'Hidden List and Formulas'!C$2:D$16,2,FALSE),IF(C36="","",IF(NOT(LEN(C36)=6),IFERROR(VLOOKUP(C36,'Hidden List and Formulas'!I:J,2,FALSE),"G/L provided not 6 numbers"),IFERROR(VLOOKUP(C36,'Hidden List and Formulas'!I:J,2,FALSE),"G/L provided not in system"))))</f>
        <v/>
      </c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1"/>
      <c r="Q36" s="65"/>
      <c r="R36" s="76"/>
      <c r="S36" s="94" t="str">
        <f t="shared" si="0"/>
        <v/>
      </c>
    </row>
    <row r="37" spans="1:19" ht="25.5" hidden="1" customHeight="1">
      <c r="A37" s="59"/>
      <c r="B37" s="60"/>
      <c r="C37" s="60"/>
      <c r="D37" s="7" t="str">
        <f>IFERROR(VLOOKUP(C37,'Hidden List and Formulas'!C$2:D$16,2,FALSE),IF(C37="","",IF(NOT(LEN(C37)=6),IFERROR(VLOOKUP(C37,'Hidden List and Formulas'!I:J,2,FALSE),"G/L provided not 6 numbers"),IFERROR(VLOOKUP(C37,'Hidden List and Formulas'!I:J,2,FALSE),"G/L provided not in system"))))</f>
        <v/>
      </c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65"/>
      <c r="R37" s="76"/>
      <c r="S37" s="94" t="str">
        <f t="shared" si="0"/>
        <v/>
      </c>
    </row>
    <row r="38" spans="1:19" ht="25.5" hidden="1" customHeight="1">
      <c r="A38" s="59"/>
      <c r="B38" s="60"/>
      <c r="C38" s="60"/>
      <c r="D38" s="7" t="str">
        <f>IFERROR(VLOOKUP(C38,'Hidden List and Formulas'!C$2:D$16,2,FALSE),IF(C38="","",IF(NOT(LEN(C38)=6),IFERROR(VLOOKUP(C38,'Hidden List and Formulas'!I:J,2,FALSE),"G/L provided not 6 numbers"),IFERROR(VLOOKUP(C38,'Hidden List and Formulas'!I:J,2,FALSE),"G/L provided not in system"))))</f>
        <v/>
      </c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65"/>
      <c r="R38" s="76"/>
      <c r="S38" s="94" t="str">
        <f t="shared" si="0"/>
        <v/>
      </c>
    </row>
    <row r="39" spans="1:19" ht="25.5" hidden="1" customHeight="1">
      <c r="A39" s="59"/>
      <c r="B39" s="60"/>
      <c r="C39" s="60"/>
      <c r="D39" s="7" t="str">
        <f>IFERROR(VLOOKUP(C39,'Hidden List and Formulas'!C$2:D$16,2,FALSE),IF(C39="","",IF(NOT(LEN(C39)=6),IFERROR(VLOOKUP(C39,'Hidden List and Formulas'!I:J,2,FALSE),"G/L provided not 6 numbers"),IFERROR(VLOOKUP(C39,'Hidden List and Formulas'!I:J,2,FALSE),"G/L provided not in system"))))</f>
        <v/>
      </c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  <c r="Q39" s="65"/>
      <c r="R39" s="76"/>
      <c r="S39" s="94" t="str">
        <f t="shared" si="0"/>
        <v/>
      </c>
    </row>
    <row r="40" spans="1:19" ht="25.5" hidden="1" customHeight="1">
      <c r="A40" s="59"/>
      <c r="B40" s="60"/>
      <c r="C40" s="60"/>
      <c r="D40" s="7" t="str">
        <f>IFERROR(VLOOKUP(C40,'Hidden List and Formulas'!C$2:D$16,2,FALSE),IF(C40="","",IF(NOT(LEN(C40)=6),IFERROR(VLOOKUP(C40,'Hidden List and Formulas'!I:J,2,FALSE),"G/L provided not 6 numbers"),IFERROR(VLOOKUP(C40,'Hidden List and Formulas'!I:J,2,FALSE),"G/L provided not in system"))))</f>
        <v/>
      </c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65"/>
      <c r="R40" s="76"/>
      <c r="S40" s="94" t="str">
        <f t="shared" si="0"/>
        <v/>
      </c>
    </row>
    <row r="41" spans="1:19" ht="25.5" hidden="1" customHeight="1">
      <c r="A41" s="59"/>
      <c r="B41" s="60"/>
      <c r="C41" s="60"/>
      <c r="D41" s="7" t="str">
        <f>IFERROR(VLOOKUP(C41,'Hidden List and Formulas'!C$2:D$16,2,FALSE),IF(C41="","",IF(NOT(LEN(C41)=6),IFERROR(VLOOKUP(C41,'Hidden List and Formulas'!I:J,2,FALSE),"G/L provided not 6 numbers"),IFERROR(VLOOKUP(C41,'Hidden List and Formulas'!I:J,2,FALSE),"G/L provided not in system"))))</f>
        <v/>
      </c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65"/>
      <c r="R41" s="76"/>
      <c r="S41" s="94" t="str">
        <f t="shared" si="0"/>
        <v/>
      </c>
    </row>
    <row r="42" spans="1:19" ht="25.5" hidden="1" customHeight="1">
      <c r="A42" s="59"/>
      <c r="B42" s="60"/>
      <c r="C42" s="60"/>
      <c r="D42" s="7" t="str">
        <f>IFERROR(VLOOKUP(C42,'Hidden List and Formulas'!C$2:D$16,2,FALSE),IF(C42="","",IF(NOT(LEN(C42)=6),IFERROR(VLOOKUP(C42,'Hidden List and Formulas'!I:J,2,FALSE),"G/L provided not 6 numbers"),IFERROR(VLOOKUP(C42,'Hidden List and Formulas'!I:J,2,FALSE),"G/L provided not in system"))))</f>
        <v/>
      </c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1"/>
      <c r="Q42" s="65"/>
      <c r="R42" s="76"/>
      <c r="S42" s="94" t="str">
        <f t="shared" si="0"/>
        <v/>
      </c>
    </row>
    <row r="43" spans="1:19" ht="25.5" hidden="1" customHeight="1">
      <c r="A43" s="59"/>
      <c r="B43" s="60"/>
      <c r="C43" s="60"/>
      <c r="D43" s="7" t="str">
        <f>IFERROR(VLOOKUP(C43,'Hidden List and Formulas'!C$2:D$16,2,FALSE),IF(C43="","",IF(NOT(LEN(C43)=6),IFERROR(VLOOKUP(C43,'Hidden List and Formulas'!I:J,2,FALSE),"G/L provided not 6 numbers"),IFERROR(VLOOKUP(C43,'Hidden List and Formulas'!I:J,2,FALSE),"G/L provided not in system"))))</f>
        <v/>
      </c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65"/>
      <c r="R43" s="76"/>
      <c r="S43" s="94" t="str">
        <f t="shared" si="0"/>
        <v/>
      </c>
    </row>
    <row r="44" spans="1:19" ht="25.5" hidden="1" customHeight="1">
      <c r="A44" s="59"/>
      <c r="B44" s="60"/>
      <c r="C44" s="60"/>
      <c r="D44" s="7" t="str">
        <f>IFERROR(VLOOKUP(C44,'Hidden List and Formulas'!C$2:D$16,2,FALSE),IF(C44="","",IF(NOT(LEN(C44)=6),IFERROR(VLOOKUP(C44,'Hidden List and Formulas'!I:J,2,FALSE),"G/L provided not 6 numbers"),IFERROR(VLOOKUP(C44,'Hidden List and Formulas'!I:J,2,FALSE),"G/L provided not in system"))))</f>
        <v/>
      </c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65"/>
      <c r="R44" s="76"/>
      <c r="S44" s="94" t="str">
        <f t="shared" si="0"/>
        <v/>
      </c>
    </row>
    <row r="45" spans="1:19" ht="25.5" hidden="1" customHeight="1">
      <c r="A45" s="59"/>
      <c r="B45" s="60"/>
      <c r="C45" s="60"/>
      <c r="D45" s="7" t="str">
        <f>IFERROR(VLOOKUP(C45,'Hidden List and Formulas'!C$2:D$16,2,FALSE),IF(C45="","",IF(NOT(LEN(C45)=6),IFERROR(VLOOKUP(C45,'Hidden List and Formulas'!I:J,2,FALSE),"G/L provided not 6 numbers"),IFERROR(VLOOKUP(C45,'Hidden List and Formulas'!I:J,2,FALSE),"G/L provided not in system"))))</f>
        <v/>
      </c>
      <c r="E45" s="135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65"/>
      <c r="R45" s="76"/>
      <c r="S45" s="94" t="str">
        <f t="shared" si="0"/>
        <v/>
      </c>
    </row>
    <row r="46" spans="1:19" hidden="1">
      <c r="A46" s="134" t="str">
        <f>IF(AND(E15="",F15="",G15="",H15="",I15="",J15="",K15="",L15="",M15="",N15="",O15="",E16="",F16="",G16="",H16="",I16="",J16="",K16="",L16="",M16=""),"","Please check for mistakes before sending")</f>
        <v/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64"/>
      <c r="S46" s="91"/>
    </row>
    <row r="47" spans="1:19" hidden="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53"/>
      <c r="S47" s="91"/>
    </row>
    <row r="48" spans="1:19" ht="21" hidden="1" customHeight="1">
      <c r="A48" s="73" t="s">
        <v>6</v>
      </c>
      <c r="B48" s="70">
        <f>SUM(Q26:Q45)</f>
        <v>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7" t="s">
        <v>2458</v>
      </c>
      <c r="R48" s="74"/>
      <c r="S48" s="91"/>
    </row>
    <row r="49" spans="1:19" ht="15" hidden="1" thickBot="1">
      <c r="A49" s="36">
        <f ca="1">RANDBETWEEN(1,99999999)</f>
        <v>53083451</v>
      </c>
      <c r="B49" s="37">
        <f ca="1">TODAY()</f>
        <v>41789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89"/>
    </row>
    <row r="51" spans="1:19">
      <c r="A51" s="112" t="s">
        <v>2471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93"/>
    </row>
    <row r="52" spans="1:19">
      <c r="A52" s="112" t="s">
        <v>2472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93"/>
    </row>
    <row r="53" spans="1:19">
      <c r="A53" s="112" t="s">
        <v>2464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93"/>
    </row>
    <row r="54" spans="1:19" ht="15">
      <c r="A54" s="3"/>
      <c r="B54" s="3"/>
      <c r="C54" s="17"/>
      <c r="D54" s="3"/>
      <c r="E54" s="18"/>
      <c r="F54" s="19"/>
      <c r="G54" s="20"/>
      <c r="H54" s="3"/>
      <c r="I54" s="16"/>
      <c r="J54" s="16"/>
      <c r="K54" s="16"/>
    </row>
    <row r="55" spans="1:19" ht="15">
      <c r="A55" s="3"/>
      <c r="B55" s="3"/>
      <c r="C55" s="17"/>
      <c r="D55" s="3"/>
      <c r="E55" s="18"/>
      <c r="F55" s="19"/>
      <c r="G55" s="20"/>
      <c r="H55" s="3"/>
      <c r="I55" s="16"/>
      <c r="J55" s="16"/>
      <c r="K55" s="16"/>
    </row>
    <row r="56" spans="1:19" ht="15">
      <c r="A56" s="3"/>
      <c r="B56" s="3"/>
      <c r="C56" s="17"/>
      <c r="D56" s="3"/>
      <c r="E56" s="18"/>
      <c r="F56" s="19"/>
      <c r="G56" s="20"/>
      <c r="H56" s="3"/>
      <c r="I56" s="16"/>
      <c r="J56" s="16"/>
      <c r="K56" s="16"/>
    </row>
    <row r="57" spans="1:19" ht="15">
      <c r="A57" s="3"/>
      <c r="B57" s="3"/>
      <c r="C57" s="17"/>
      <c r="D57" s="3"/>
      <c r="E57" s="18"/>
      <c r="F57" s="19"/>
      <c r="G57" s="20"/>
      <c r="H57" s="3"/>
      <c r="I57" s="16"/>
      <c r="J57" s="16"/>
      <c r="K57" s="16"/>
    </row>
    <row r="58" spans="1:19" ht="15">
      <c r="A58" s="3"/>
      <c r="B58" s="3"/>
      <c r="C58" s="17"/>
      <c r="D58" s="3"/>
      <c r="E58" s="18"/>
      <c r="F58" s="19"/>
      <c r="G58" s="20"/>
      <c r="H58" s="3"/>
      <c r="I58" s="16"/>
      <c r="J58" s="16"/>
      <c r="K58" s="16"/>
    </row>
    <row r="59" spans="1:19" ht="15">
      <c r="A59" s="3"/>
      <c r="B59" s="3"/>
      <c r="C59" s="17"/>
      <c r="D59" s="3"/>
      <c r="E59" s="18"/>
      <c r="F59" s="19"/>
      <c r="G59" s="20"/>
      <c r="H59" s="3"/>
      <c r="I59" s="16"/>
      <c r="J59" s="28"/>
      <c r="K59" s="16"/>
    </row>
    <row r="60" spans="1:19" ht="15">
      <c r="A60" s="3"/>
      <c r="B60" s="3"/>
      <c r="C60" s="17"/>
      <c r="D60" s="3"/>
      <c r="E60" s="18"/>
      <c r="F60" s="19"/>
      <c r="G60" s="20"/>
      <c r="H60" s="3"/>
      <c r="I60" s="16"/>
      <c r="J60" s="16"/>
      <c r="K60" s="16"/>
    </row>
    <row r="61" spans="1:19" ht="15">
      <c r="A61" s="3"/>
      <c r="B61" s="3"/>
      <c r="C61" s="17"/>
      <c r="D61" s="3"/>
      <c r="E61" s="18"/>
      <c r="F61" s="19"/>
      <c r="G61" s="20"/>
      <c r="H61" s="3"/>
      <c r="I61" s="16"/>
      <c r="J61" s="16"/>
      <c r="K61" s="16"/>
    </row>
    <row r="62" spans="1:19" ht="15">
      <c r="A62" s="3"/>
      <c r="B62" s="3"/>
      <c r="C62" s="17"/>
      <c r="D62" s="3"/>
      <c r="E62" s="18"/>
      <c r="F62" s="19"/>
      <c r="G62" s="20"/>
      <c r="H62" s="3"/>
      <c r="I62" s="16"/>
      <c r="J62" s="16"/>
      <c r="K62" s="16"/>
    </row>
    <row r="63" spans="1:19" ht="15">
      <c r="A63" s="3"/>
      <c r="B63" s="3"/>
      <c r="C63" s="17"/>
      <c r="D63" s="3"/>
      <c r="E63" s="18"/>
      <c r="F63" s="19"/>
      <c r="G63" s="20"/>
      <c r="H63" s="3"/>
      <c r="I63" s="16"/>
      <c r="J63" s="16"/>
      <c r="K63" s="16"/>
    </row>
    <row r="64" spans="1:19" ht="15">
      <c r="A64" s="3"/>
      <c r="B64" s="3"/>
      <c r="C64" s="17"/>
      <c r="D64" s="3"/>
      <c r="E64" s="18"/>
      <c r="F64" s="19"/>
      <c r="G64" s="20"/>
      <c r="H64" s="3"/>
      <c r="I64" s="16"/>
      <c r="J64" s="16"/>
      <c r="K64" s="16"/>
    </row>
    <row r="65" spans="1:11" ht="15">
      <c r="A65" s="3"/>
      <c r="B65" s="3"/>
      <c r="C65" s="17"/>
      <c r="D65" s="3"/>
      <c r="E65" s="18"/>
      <c r="F65" s="19"/>
      <c r="G65" s="20"/>
      <c r="H65" s="3"/>
      <c r="I65" s="16"/>
      <c r="J65" s="16"/>
      <c r="K65" s="16"/>
    </row>
    <row r="66" spans="1:11" ht="15">
      <c r="A66" s="3"/>
      <c r="B66" s="3"/>
      <c r="C66" s="17"/>
      <c r="D66" s="3"/>
      <c r="E66" s="18"/>
      <c r="F66" s="19"/>
      <c r="G66" s="20"/>
      <c r="H66" s="3"/>
      <c r="I66" s="16"/>
      <c r="J66" s="16"/>
      <c r="K66" s="16"/>
    </row>
    <row r="67" spans="1:11" ht="15">
      <c r="A67" s="3"/>
      <c r="B67" s="3"/>
      <c r="C67" s="17"/>
      <c r="D67" s="3"/>
      <c r="E67" s="18"/>
      <c r="F67" s="19"/>
      <c r="G67" s="20"/>
      <c r="H67" s="3"/>
      <c r="I67" s="16"/>
      <c r="J67" s="16"/>
      <c r="K67" s="16"/>
    </row>
    <row r="68" spans="1:11" ht="15">
      <c r="A68" s="3"/>
      <c r="B68" s="3"/>
      <c r="C68" s="17"/>
      <c r="D68" s="3"/>
      <c r="E68" s="18"/>
      <c r="F68" s="19"/>
      <c r="G68" s="20"/>
      <c r="H68" s="3"/>
      <c r="I68" s="16"/>
      <c r="J68" s="16"/>
      <c r="K68" s="16"/>
    </row>
    <row r="69" spans="1:11" ht="15">
      <c r="A69" s="3"/>
      <c r="B69" s="3"/>
      <c r="C69" s="17"/>
      <c r="D69" s="3"/>
      <c r="E69" s="18"/>
      <c r="F69" s="21"/>
      <c r="G69" s="3"/>
      <c r="H69" s="3"/>
      <c r="I69" s="16"/>
      <c r="J69" s="16"/>
      <c r="K69" s="16"/>
    </row>
    <row r="70" spans="1:11" ht="15">
      <c r="A70" s="3"/>
      <c r="B70" s="3"/>
      <c r="C70" s="3"/>
      <c r="D70" s="3"/>
      <c r="E70" s="18"/>
      <c r="F70" s="3"/>
      <c r="G70" s="3"/>
      <c r="H70" s="3"/>
      <c r="I70" s="16"/>
      <c r="J70" s="16"/>
      <c r="K70" s="16"/>
    </row>
    <row r="71" spans="1:11" ht="15">
      <c r="A71" s="3"/>
      <c r="B71" s="3"/>
      <c r="C71" s="3"/>
      <c r="D71" s="3"/>
      <c r="E71" s="18"/>
      <c r="F71" s="3"/>
      <c r="G71" s="3"/>
      <c r="H71" s="3"/>
      <c r="I71" s="16"/>
      <c r="J71" s="16"/>
      <c r="K71" s="16"/>
    </row>
    <row r="72" spans="1:11" ht="15">
      <c r="A72" s="3"/>
      <c r="B72" s="3"/>
      <c r="C72" s="3"/>
      <c r="D72" s="3"/>
      <c r="E72" s="18"/>
      <c r="F72" s="3"/>
      <c r="G72" s="3"/>
      <c r="H72" s="3"/>
      <c r="I72" s="16"/>
      <c r="J72" s="16"/>
      <c r="K72" s="16"/>
    </row>
    <row r="73" spans="1:11" ht="15">
      <c r="A73" s="3"/>
      <c r="B73" s="3"/>
      <c r="C73" s="3"/>
      <c r="D73" s="3"/>
      <c r="E73" s="15"/>
      <c r="F73" s="3"/>
      <c r="G73" s="3"/>
      <c r="H73" s="3"/>
      <c r="I73" s="16"/>
      <c r="J73" s="16"/>
      <c r="K73" s="16"/>
    </row>
    <row r="74" spans="1:1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1:1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1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1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1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1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1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1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1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1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</sheetData>
  <sheetProtection algorithmName="SHA-512" hashValue="fxzyt7kZSDYovY5B32RpWVPz7NRpi+9uj/2fHUw8kuf44e1vyiqFIHlSZQUpyFYR/sDbiNr2G3+BrglD6dUxow==" saltValue="v6JnDvteQDq7lDw6AhoF8w==" spinCount="100000" sheet="1" objects="1" scenarios="1" formatRows="0" autoFilter="0"/>
  <mergeCells count="54">
    <mergeCell ref="C2:K2"/>
    <mergeCell ref="E4:K4"/>
    <mergeCell ref="D21:I21"/>
    <mergeCell ref="J21:Q21"/>
    <mergeCell ref="C24:C25"/>
    <mergeCell ref="E14:N14"/>
    <mergeCell ref="B5:Q5"/>
    <mergeCell ref="D22:H22"/>
    <mergeCell ref="A3:B3"/>
    <mergeCell ref="B15:C15"/>
    <mergeCell ref="E3:K3"/>
    <mergeCell ref="A8:B8"/>
    <mergeCell ref="B20:C20"/>
    <mergeCell ref="B18:C18"/>
    <mergeCell ref="B17:C17"/>
    <mergeCell ref="B19:C19"/>
    <mergeCell ref="T14:U15"/>
    <mergeCell ref="T17:U18"/>
    <mergeCell ref="T19:U20"/>
    <mergeCell ref="S19:S20"/>
    <mergeCell ref="S17:S18"/>
    <mergeCell ref="S14:S15"/>
    <mergeCell ref="A53:R53"/>
    <mergeCell ref="E32:P32"/>
    <mergeCell ref="E27:P27"/>
    <mergeCell ref="E28:P28"/>
    <mergeCell ref="E29:P29"/>
    <mergeCell ref="E30:P30"/>
    <mergeCell ref="E37:P37"/>
    <mergeCell ref="E31:P31"/>
    <mergeCell ref="E38:P38"/>
    <mergeCell ref="A46:Q46"/>
    <mergeCell ref="E34:P34"/>
    <mergeCell ref="E35:P35"/>
    <mergeCell ref="E39:P39"/>
    <mergeCell ref="E40:P40"/>
    <mergeCell ref="E41:P41"/>
    <mergeCell ref="E45:P45"/>
    <mergeCell ref="A51:R51"/>
    <mergeCell ref="A52:R52"/>
    <mergeCell ref="E24:P24"/>
    <mergeCell ref="E25:P25"/>
    <mergeCell ref="J20:Q20"/>
    <mergeCell ref="D20:I20"/>
    <mergeCell ref="D24:D25"/>
    <mergeCell ref="A22:B22"/>
    <mergeCell ref="A24:A25"/>
    <mergeCell ref="E36:P36"/>
    <mergeCell ref="E42:P42"/>
    <mergeCell ref="E33:P33"/>
    <mergeCell ref="B24:B25"/>
    <mergeCell ref="E44:P44"/>
    <mergeCell ref="E26:P26"/>
    <mergeCell ref="E43:P43"/>
  </mergeCells>
  <conditionalFormatting sqref="P15">
    <cfRule type="cellIs" dxfId="41" priority="205" operator="equal">
      <formula>"Please make cost object is included"</formula>
    </cfRule>
    <cfRule type="cellIs" dxfId="40" priority="234" operator="equal">
      <formula>"Please input cost object # first"</formula>
    </cfRule>
    <cfRule type="cellIs" dxfId="39" priority="236" operator="equal">
      <formula>"Please input cost object # first"</formula>
    </cfRule>
  </conditionalFormatting>
  <conditionalFormatting sqref="P16">
    <cfRule type="cellIs" dxfId="38" priority="232" operator="equal">
      <formula>"Please input cost object # first"</formula>
    </cfRule>
    <cfRule type="cellIs" dxfId="37" priority="233" operator="equal">
      <formula>"Please input cost object # first"</formula>
    </cfRule>
  </conditionalFormatting>
  <conditionalFormatting sqref="P14">
    <cfRule type="cellIs" dxfId="36" priority="186" operator="equal">
      <formula>"Please make cost object is included"</formula>
    </cfRule>
    <cfRule type="cellIs" dxfId="35" priority="193" operator="equal">
      <formula>"Please input cost object # first"</formula>
    </cfRule>
    <cfRule type="cellIs" dxfId="34" priority="194" operator="equal">
      <formula>"Please input cost object # first"</formula>
    </cfRule>
  </conditionalFormatting>
  <conditionalFormatting sqref="P15">
    <cfRule type="cellIs" dxfId="33" priority="191" operator="equal">
      <formula>"Please input cost object # first"</formula>
    </cfRule>
    <cfRule type="cellIs" dxfId="32" priority="192" operator="equal">
      <formula>"Please input cost object # first"</formula>
    </cfRule>
  </conditionalFormatting>
  <conditionalFormatting sqref="P16">
    <cfRule type="cellIs" dxfId="31" priority="189" operator="equal">
      <formula>"Please input cost object # first"</formula>
    </cfRule>
    <cfRule type="cellIs" dxfId="30" priority="190" operator="equal">
      <formula>"Please input cost object # first"</formula>
    </cfRule>
  </conditionalFormatting>
  <conditionalFormatting sqref="D17">
    <cfRule type="cellIs" dxfId="29" priority="184" operator="equal">
      <formula>"Please input cost object # first"</formula>
    </cfRule>
    <cfRule type="cellIs" dxfId="28" priority="185" operator="equal">
      <formula>"Please input cost object # first"</formula>
    </cfRule>
  </conditionalFormatting>
  <conditionalFormatting sqref="D17">
    <cfRule type="cellIs" dxfId="27" priority="178" operator="equal">
      <formula>"Please input cost object # first"</formula>
    </cfRule>
    <cfRule type="cellIs" dxfId="26" priority="179" operator="equal">
      <formula>"Please input cost object # first"</formula>
    </cfRule>
  </conditionalFormatting>
  <conditionalFormatting sqref="A46:R46">
    <cfRule type="cellIs" dxfId="25" priority="141" operator="equal">
      <formula>"Please check for mistakes before sending"</formula>
    </cfRule>
  </conditionalFormatting>
  <conditionalFormatting sqref="E15">
    <cfRule type="cellIs" dxfId="24" priority="139" operator="between">
      <formula>12</formula>
      <formula>40</formula>
    </cfRule>
  </conditionalFormatting>
  <conditionalFormatting sqref="F15">
    <cfRule type="cellIs" dxfId="23" priority="133" operator="between">
      <formula>12</formula>
      <formula>40</formula>
    </cfRule>
  </conditionalFormatting>
  <conditionalFormatting sqref="D26:D45">
    <cfRule type="cellIs" dxfId="22" priority="44" operator="equal">
      <formula>"G/L provided not in system"</formula>
    </cfRule>
    <cfRule type="cellIs" dxfId="21" priority="117" operator="equal">
      <formula>"G/L provided not 6 numbers"</formula>
    </cfRule>
  </conditionalFormatting>
  <conditionalFormatting sqref="D26:D45">
    <cfRule type="cellIs" dxfId="20" priority="118" operator="equal">
      <formula>"Please send to Gift Department"</formula>
    </cfRule>
  </conditionalFormatting>
  <conditionalFormatting sqref="O16">
    <cfRule type="cellIs" dxfId="19" priority="72" operator="between">
      <formula>12</formula>
      <formula>22</formula>
    </cfRule>
  </conditionalFormatting>
  <conditionalFormatting sqref="G15 I15 K15 M15 O15">
    <cfRule type="cellIs" dxfId="18" priority="61" operator="between">
      <formula>12</formula>
      <formula>40</formula>
    </cfRule>
  </conditionalFormatting>
  <conditionalFormatting sqref="H15 J15 L15 N15">
    <cfRule type="cellIs" dxfId="17" priority="60" operator="between">
      <formula>12</formula>
      <formula>40</formula>
    </cfRule>
  </conditionalFormatting>
  <conditionalFormatting sqref="E16">
    <cfRule type="cellIs" dxfId="16" priority="59" operator="between">
      <formula>12</formula>
      <formula>40</formula>
    </cfRule>
  </conditionalFormatting>
  <conditionalFormatting sqref="F16 H16 J16 L16 N16">
    <cfRule type="cellIs" dxfId="0" priority="58" operator="between">
      <formula>12</formula>
      <formula>50</formula>
    </cfRule>
  </conditionalFormatting>
  <conditionalFormatting sqref="G16 I16 K16 M16">
    <cfRule type="cellIs" dxfId="15" priority="57" operator="between">
      <formula>12</formula>
      <formula>50</formula>
    </cfRule>
  </conditionalFormatting>
  <conditionalFormatting sqref="D15:D16">
    <cfRule type="cellIs" dxfId="14" priority="56" operator="equal">
      <formula>"Please check line:"</formula>
    </cfRule>
  </conditionalFormatting>
  <conditionalFormatting sqref="D20">
    <cfRule type="cellIs" dxfId="13" priority="55" operator="equal">
      <formula>"Please include cost object"</formula>
    </cfRule>
  </conditionalFormatting>
  <conditionalFormatting sqref="J20">
    <cfRule type="cellIs" dxfId="12" priority="54" operator="equal">
      <formula>"Please make sure GL is included"</formula>
    </cfRule>
  </conditionalFormatting>
  <conditionalFormatting sqref="A26">
    <cfRule type="expression" dxfId="11" priority="43">
      <formula>AND(NOT(ISBLANK($Q$26)),ISBLANK($A$26))</formula>
    </cfRule>
  </conditionalFormatting>
  <conditionalFormatting sqref="C26:C45">
    <cfRule type="expression" dxfId="10" priority="42">
      <formula>AND(NOT(ISBLANK($Q$26)),ISBLANK($C$26))</formula>
    </cfRule>
  </conditionalFormatting>
  <conditionalFormatting sqref="B26:B45">
    <cfRule type="expression" dxfId="9" priority="40">
      <formula>AND(NOT(ISBLANK($Q26)),ISBLANK($B26))</formula>
    </cfRule>
  </conditionalFormatting>
  <conditionalFormatting sqref="A27:A45">
    <cfRule type="expression" dxfId="8" priority="39">
      <formula>AND(NOT(ISBLANK($Q27)),ISBLANK(A27))</formula>
    </cfRule>
  </conditionalFormatting>
  <conditionalFormatting sqref="C27:C45">
    <cfRule type="expression" dxfId="7" priority="17">
      <formula>AND(NOT(ISBLANK($Q27)),ISBLANK($C27))</formula>
    </cfRule>
  </conditionalFormatting>
  <conditionalFormatting sqref="E26:E45">
    <cfRule type="expression" dxfId="6" priority="9">
      <formula>AND(NOT(ISBLANK($Q26)),ISBLANK($E26))</formula>
    </cfRule>
  </conditionalFormatting>
  <conditionalFormatting sqref="D21:D23">
    <cfRule type="cellIs" dxfId="5" priority="6" operator="equal">
      <formula>"Please include country of origin"</formula>
    </cfRule>
  </conditionalFormatting>
  <conditionalFormatting sqref="J21:J23">
    <cfRule type="cellIs" dxfId="4" priority="5" operator="equal">
      <formula>"Please make sure description is included"</formula>
    </cfRule>
  </conditionalFormatting>
  <conditionalFormatting sqref="C22">
    <cfRule type="expression" dxfId="3" priority="4">
      <formula>AND(NOT(ISBLANK($Q$26)),ISBLANK($C$26))</formula>
    </cfRule>
  </conditionalFormatting>
  <conditionalFormatting sqref="D22:H22">
    <cfRule type="cellIs" dxfId="2" priority="3" operator="equal">
      <formula>"Please check all deposit amount!"</formula>
    </cfRule>
  </conditionalFormatting>
  <conditionalFormatting sqref="S26:S45">
    <cfRule type="containsText" dxfId="1" priority="1" operator="containsText" text="Please">
      <formula>NOT(ISERROR(SEARCH("Please",S26)))</formula>
    </cfRule>
  </conditionalFormatting>
  <dataValidations xWindow="407" yWindow="425" count="7">
    <dataValidation type="textLength" operator="equal" allowBlank="1" showInputMessage="1" showErrorMessage="1" error="Cost object must be 7 digits" prompt="Cost Objects must be 7 digits" sqref="A26:A45">
      <formula1>7</formula1>
    </dataValidation>
    <dataValidation type="decimal" operator="greaterThan" allowBlank="1" showInputMessage="1" showErrorMessage="1" error="Please input a numerical amount" prompt="Please add the total amount of all your checks" sqref="Q26:Q45">
      <formula1>0</formula1>
    </dataValidation>
    <dataValidation type="textLength" errorStyle="information" operator="lessThanOrEqual" allowBlank="1" showInputMessage="1" showErrorMessage="1" error="The description is over the 40 character limit. Please note that characters over 40 will be excluded in SAP." prompt="Please provide a relevant description for the deposit's reason." sqref="E26:E45 F27:P45">
      <formula1>40</formula1>
    </dataValidation>
    <dataValidation type="whole" operator="greaterThan" allowBlank="1" showInputMessage="1" showErrorMessage="1" error="Please put numbers only!" prompt="Please put # only no - or /" sqref="B18:C18">
      <formula1>0</formula1>
    </dataValidation>
    <dataValidation type="textLength" errorStyle="warning" operator="equal" showInputMessage="1" showErrorMessage="1" error="Please input a 9 digit MIT ID number or an email address if you would like to receive an email receipt." prompt="An email receipt will be provided immediately after this form is processed." sqref="B19:C19">
      <formula1>9</formula1>
    </dataValidation>
    <dataValidation allowBlank="1" showErrorMessage="1" prompt="To check if the total for this deposit is correct." sqref="C22"/>
    <dataValidation type="date" operator="greaterThan" allowBlank="1" showInputMessage="1" showErrorMessage="1" error="Please input a date" prompt="If left blank, the date on this form will be used" sqref="R26:R45">
      <formula1>36526</formula1>
    </dataValidation>
  </dataValidations>
  <hyperlinks>
    <hyperlink ref="R3" r:id="rId1"/>
  </hyperlinks>
  <pageMargins left="0.7" right="0.7" top="0.75" bottom="0.75" header="0.3" footer="0.3"/>
  <pageSetup scale="77" orientation="landscape" r:id="rId2"/>
  <ignoredErrors>
    <ignoredError sqref="B77:I77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5" name="Button 83">
              <controlPr defaultSize="0" print="0" autoFill="0" autoPict="0" macro="[0]!CreateF">
                <anchor moveWithCells="1" sizeWithCells="1">
                  <from>
                    <xdr:col>1</xdr:col>
                    <xdr:colOff>619125</xdr:colOff>
                    <xdr:row>2</xdr:row>
                    <xdr:rowOff>66675</xdr:rowOff>
                  </from>
                  <to>
                    <xdr:col>2</xdr:col>
                    <xdr:colOff>1000125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Button 85">
              <controlPr defaultSize="0" print="0" autoFill="0" autoPict="0" macro="[0]!NGiftC">
                <anchor moveWithCells="1" sizeWithCells="1">
                  <from>
                    <xdr:col>0</xdr:col>
                    <xdr:colOff>104775</xdr:colOff>
                    <xdr:row>6</xdr:row>
                    <xdr:rowOff>76200</xdr:rowOff>
                  </from>
                  <to>
                    <xdr:col>1</xdr:col>
                    <xdr:colOff>885825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Button 86">
              <controlPr defaultSize="0" print="0" autoFill="0" autoPict="0" macro="[0]!GiftC">
                <anchor moveWithCells="1" sizeWithCells="1">
                  <from>
                    <xdr:col>1</xdr:col>
                    <xdr:colOff>1171575</xdr:colOff>
                    <xdr:row>6</xdr:row>
                    <xdr:rowOff>85725</xdr:rowOff>
                  </from>
                  <to>
                    <xdr:col>2</xdr:col>
                    <xdr:colOff>1495425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Button 87">
              <controlPr defaultSize="0" print="0" autoFill="0" autoPict="0" macro="[0]!Cashier1">
                <anchor moveWithCells="1" sizeWithCells="1">
                  <from>
                    <xdr:col>0</xdr:col>
                    <xdr:colOff>66675</xdr:colOff>
                    <xdr:row>9</xdr:row>
                    <xdr:rowOff>47625</xdr:rowOff>
                  </from>
                  <to>
                    <xdr:col>1</xdr:col>
                    <xdr:colOff>847725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Button 88">
              <controlPr defaultSize="0" print="0" autoFill="0" autoPict="0" macro="[0]!Cashier2">
                <anchor moveWithCells="1" sizeWithCells="1">
                  <from>
                    <xdr:col>1</xdr:col>
                    <xdr:colOff>1143000</xdr:colOff>
                    <xdr:row>9</xdr:row>
                    <xdr:rowOff>28575</xdr:rowOff>
                  </from>
                  <to>
                    <xdr:col>2</xdr:col>
                    <xdr:colOff>1466850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" name="Button 89">
              <controlPr defaultSize="0" print="0" autoFill="0" autoPict="0" macro="[0]!GiftOver">
                <anchor moveWithCells="1" sizeWithCells="1">
                  <from>
                    <xdr:col>0</xdr:col>
                    <xdr:colOff>57150</xdr:colOff>
                    <xdr:row>10</xdr:row>
                    <xdr:rowOff>95250</xdr:rowOff>
                  </from>
                  <to>
                    <xdr:col>1</xdr:col>
                    <xdr:colOff>847725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Button 90">
              <controlPr defaultSize="0" print="0" autoFill="0" autoPict="0" macro="[0]!Add">
                <anchor moveWithCells="1" sizeWithCells="1">
                  <from>
                    <xdr:col>3</xdr:col>
                    <xdr:colOff>809625</xdr:colOff>
                    <xdr:row>47</xdr:row>
                    <xdr:rowOff>47625</xdr:rowOff>
                  </from>
                  <to>
                    <xdr:col>7</xdr:col>
                    <xdr:colOff>133350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" name="Button 91">
              <controlPr defaultSize="0" print="0" autoFill="0" autoPict="0" macro="[0]!_xludf.Hide">
                <anchor moveWithCells="1" sizeWithCells="1">
                  <from>
                    <xdr:col>8</xdr:col>
                    <xdr:colOff>38100</xdr:colOff>
                    <xdr:row>47</xdr:row>
                    <xdr:rowOff>47625</xdr:rowOff>
                  </from>
                  <to>
                    <xdr:col>15</xdr:col>
                    <xdr:colOff>57150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Button 92">
              <controlPr defaultSize="0" print="0" autoFill="0" autoPict="0" macro="[0]!GiftUnder">
                <anchor moveWithCells="1" sizeWithCells="1">
                  <from>
                    <xdr:col>1</xdr:col>
                    <xdr:colOff>1152525</xdr:colOff>
                    <xdr:row>10</xdr:row>
                    <xdr:rowOff>76200</xdr:rowOff>
                  </from>
                  <to>
                    <xdr:col>2</xdr:col>
                    <xdr:colOff>1466850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07" yWindow="425" count="3">
        <x14:dataValidation type="list" operator="equal" allowBlank="1" showInputMessage="1" showErrorMessage="1" error="The entry is not a listed country" prompt="Country must be from the list provided">
          <x14:formula1>
            <xm:f>'Hidden List and Formulas'!$F$1:$F$192</xm:f>
          </x14:formula1>
          <xm:sqref>B26:B45</xm:sqref>
        </x14:dataValidation>
        <x14:dataValidation type="list" errorStyle="information" allowBlank="1" showInputMessage="1" prompt="Cost Object must be 6 digits">
          <x14:formula1>
            <xm:f>'Hidden List and Formulas'!$C$2:$C$15</xm:f>
          </x14:formula1>
          <xm:sqref>C26:C45</xm:sqref>
        </x14:dataValidation>
        <x14:dataValidation type="list" allowBlank="1" showInputMessage="1" showErrorMessage="1">
          <x14:formula1>
            <xm:f>Sheet1!$B$3:$B$105</xm:f>
          </x14:formula1>
          <xm:sqref>E14:N14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topLeftCell="A3" workbookViewId="0">
      <selection activeCell="I105" sqref="A3:I105"/>
    </sheetView>
  </sheetViews>
  <sheetFormatPr defaultRowHeight="15"/>
  <cols>
    <col min="1" max="1" width="10.5703125" bestFit="1" customWidth="1"/>
    <col min="2" max="2" width="41.5703125" bestFit="1" customWidth="1"/>
    <col min="8" max="8" width="39" bestFit="1" customWidth="1"/>
  </cols>
  <sheetData>
    <row r="1" spans="1:9">
      <c r="A1" s="96" t="s">
        <v>2475</v>
      </c>
      <c r="B1" t="s">
        <v>8</v>
      </c>
      <c r="C1" t="s">
        <v>2474</v>
      </c>
      <c r="D1" t="s">
        <v>2476</v>
      </c>
      <c r="E1" t="s">
        <v>2477</v>
      </c>
      <c r="F1" s="97" t="s">
        <v>2478</v>
      </c>
      <c r="H1" t="s">
        <v>2479</v>
      </c>
    </row>
    <row r="2" spans="1:9">
      <c r="A2" s="96" t="s">
        <v>2480</v>
      </c>
      <c r="D2" s="96" t="s">
        <v>2480</v>
      </c>
      <c r="E2" s="98" t="s">
        <v>2480</v>
      </c>
      <c r="F2" s="97" t="s">
        <v>2480</v>
      </c>
      <c r="G2" s="96"/>
    </row>
    <row r="3" spans="1:9">
      <c r="A3" s="96">
        <v>26</v>
      </c>
      <c r="B3" t="s">
        <v>2888</v>
      </c>
      <c r="C3" t="s">
        <v>2552</v>
      </c>
      <c r="D3" t="s">
        <v>2553</v>
      </c>
      <c r="E3" t="s">
        <v>2554</v>
      </c>
      <c r="F3" s="97" t="s">
        <v>2555</v>
      </c>
      <c r="H3" s="99" t="s">
        <v>2556</v>
      </c>
      <c r="I3" t="str">
        <f>CONCATENATE(A3,"-",B3)</f>
        <v>26-Admissions</v>
      </c>
    </row>
    <row r="4" spans="1:9">
      <c r="A4" s="101">
        <v>71</v>
      </c>
      <c r="B4" s="100" t="s">
        <v>2931</v>
      </c>
      <c r="C4" s="100" t="s">
        <v>2731</v>
      </c>
      <c r="D4" s="100" t="s">
        <v>2732</v>
      </c>
      <c r="E4" s="100" t="s">
        <v>2733</v>
      </c>
      <c r="F4" s="102"/>
      <c r="G4" s="100"/>
      <c r="H4" s="103" t="s">
        <v>2734</v>
      </c>
      <c r="I4" t="str">
        <f>CONCATENATE(A4,"-",B4)</f>
        <v>71-Aero/Astro</v>
      </c>
    </row>
    <row r="5" spans="1:9">
      <c r="A5" s="101">
        <v>53</v>
      </c>
      <c r="B5" s="100" t="s">
        <v>2915</v>
      </c>
      <c r="C5" s="100" t="s">
        <v>2668</v>
      </c>
      <c r="D5" s="100" t="s">
        <v>2669</v>
      </c>
      <c r="E5" s="100" t="s">
        <v>2670</v>
      </c>
      <c r="F5" s="102"/>
      <c r="G5" s="100"/>
      <c r="H5" s="103" t="s">
        <v>2671</v>
      </c>
      <c r="I5" t="str">
        <f>CONCATENATE(A5,"-",B5)</f>
        <v>53-Air Force ROTC</v>
      </c>
    </row>
    <row r="6" spans="1:9">
      <c r="A6" s="96">
        <v>98</v>
      </c>
      <c r="B6" t="s">
        <v>2956</v>
      </c>
      <c r="C6" s="111" t="s">
        <v>2837</v>
      </c>
      <c r="D6" s="111" t="s">
        <v>2838</v>
      </c>
      <c r="E6" t="s">
        <v>2839</v>
      </c>
      <c r="F6" s="97"/>
      <c r="H6" s="99" t="s">
        <v>2840</v>
      </c>
      <c r="I6" t="str">
        <f>CONCATENATE(A6,"-",B6)</f>
        <v>98-Alumni Association</v>
      </c>
    </row>
    <row r="7" spans="1:9">
      <c r="A7" s="101">
        <v>58</v>
      </c>
      <c r="B7" s="100" t="s">
        <v>2920</v>
      </c>
      <c r="C7" s="100" t="s">
        <v>2688</v>
      </c>
      <c r="D7" s="100" t="s">
        <v>2689</v>
      </c>
      <c r="E7" s="100" t="s">
        <v>2690</v>
      </c>
      <c r="F7" s="102"/>
      <c r="G7" s="100"/>
      <c r="H7" s="103" t="s">
        <v>2691</v>
      </c>
      <c r="I7" t="str">
        <f>CONCATENATE(A7,"-",B7)</f>
        <v>58-Architecture</v>
      </c>
    </row>
    <row r="8" spans="1:9">
      <c r="A8" s="96">
        <v>12</v>
      </c>
      <c r="B8" t="s">
        <v>2489</v>
      </c>
      <c r="C8" t="s">
        <v>2490</v>
      </c>
      <c r="D8" t="s">
        <v>2491</v>
      </c>
      <c r="E8" t="s">
        <v>2492</v>
      </c>
      <c r="F8" s="97"/>
      <c r="H8" s="99" t="s">
        <v>2493</v>
      </c>
      <c r="I8" t="str">
        <f>CONCATENATE(A8,"-",B8)</f>
        <v>12-Arts at MIT</v>
      </c>
    </row>
    <row r="9" spans="1:9">
      <c r="A9" s="96">
        <v>104</v>
      </c>
      <c r="B9" s="100" t="s">
        <v>2962</v>
      </c>
      <c r="C9" s="111" t="s">
        <v>2861</v>
      </c>
      <c r="D9" s="111" t="s">
        <v>2862</v>
      </c>
      <c r="E9" s="100" t="s">
        <v>2863</v>
      </c>
      <c r="F9" s="97"/>
      <c r="H9" s="99" t="s">
        <v>2864</v>
      </c>
      <c r="I9" t="str">
        <f>CONCATENATE(A9,"-",B9)</f>
        <v>104-Arts Culture &amp; Technology</v>
      </c>
    </row>
    <row r="10" spans="1:9">
      <c r="A10" s="101">
        <v>56</v>
      </c>
      <c r="B10" s="100" t="s">
        <v>2918</v>
      </c>
      <c r="C10" s="100" t="s">
        <v>2680</v>
      </c>
      <c r="D10" s="100" t="s">
        <v>2681</v>
      </c>
      <c r="E10" s="100" t="s">
        <v>2682</v>
      </c>
      <c r="F10" s="102"/>
      <c r="G10" s="100"/>
      <c r="H10" s="103" t="s">
        <v>2683</v>
      </c>
      <c r="I10" t="str">
        <f>CONCATENATE(A10,"-",B10)</f>
        <v>56-ASO</v>
      </c>
    </row>
    <row r="11" spans="1:9">
      <c r="A11" s="96">
        <v>30</v>
      </c>
      <c r="B11" t="s">
        <v>2892</v>
      </c>
      <c r="C11" t="s">
        <v>2570</v>
      </c>
      <c r="D11" t="s">
        <v>2571</v>
      </c>
      <c r="E11" t="s">
        <v>2534</v>
      </c>
      <c r="F11" s="97" t="s">
        <v>2535</v>
      </c>
      <c r="H11" s="99" t="s">
        <v>2572</v>
      </c>
      <c r="I11" t="str">
        <f>CONCATENATE(A11,"-",B11)</f>
        <v>30-Athletics</v>
      </c>
    </row>
    <row r="12" spans="1:9">
      <c r="A12" s="96">
        <v>13</v>
      </c>
      <c r="B12" t="s">
        <v>2494</v>
      </c>
      <c r="C12" t="s">
        <v>2495</v>
      </c>
      <c r="D12" t="s">
        <v>2496</v>
      </c>
      <c r="E12" t="s">
        <v>2497</v>
      </c>
      <c r="F12" s="97"/>
      <c r="H12" s="99" t="s">
        <v>2498</v>
      </c>
      <c r="I12" t="str">
        <f>CONCATENATE(A12,"-",B12)</f>
        <v>13-BE Grad Student Board</v>
      </c>
    </row>
    <row r="13" spans="1:9">
      <c r="A13" s="96">
        <v>96</v>
      </c>
      <c r="B13" t="s">
        <v>2954</v>
      </c>
      <c r="C13" s="111" t="s">
        <v>2829</v>
      </c>
      <c r="D13" s="111" t="s">
        <v>2830</v>
      </c>
      <c r="E13" t="s">
        <v>2831</v>
      </c>
      <c r="F13" s="97"/>
      <c r="H13" s="99" t="s">
        <v>2832</v>
      </c>
      <c r="I13" t="str">
        <f>CONCATENATE(A13,"-",B13)</f>
        <v>96-Building Technology</v>
      </c>
    </row>
    <row r="14" spans="1:9">
      <c r="A14" s="96">
        <v>20</v>
      </c>
      <c r="B14" t="s">
        <v>2882</v>
      </c>
      <c r="C14" t="s">
        <v>2528</v>
      </c>
      <c r="D14" t="s">
        <v>2529</v>
      </c>
      <c r="E14" t="s">
        <v>2525</v>
      </c>
      <c r="F14" s="97" t="s">
        <v>2530</v>
      </c>
      <c r="H14" s="99" t="s">
        <v>2531</v>
      </c>
      <c r="I14" t="str">
        <f>CONCATENATE(A14,"-",B14)</f>
        <v>20-Campus Activities</v>
      </c>
    </row>
    <row r="15" spans="1:9">
      <c r="A15" s="96">
        <v>27</v>
      </c>
      <c r="B15" t="s">
        <v>2889</v>
      </c>
      <c r="C15" t="s">
        <v>2557</v>
      </c>
      <c r="D15" t="s">
        <v>2558</v>
      </c>
      <c r="E15" t="s">
        <v>2559</v>
      </c>
      <c r="F15" s="97" t="s">
        <v>2560</v>
      </c>
      <c r="H15" s="99" t="s">
        <v>2561</v>
      </c>
      <c r="I15" t="str">
        <f>CONCATENATE(A15,"-",B15)</f>
        <v>27-Card Office</v>
      </c>
    </row>
    <row r="16" spans="1:9">
      <c r="A16" s="96">
        <v>10</v>
      </c>
      <c r="B16" t="s">
        <v>2874</v>
      </c>
      <c r="C16" t="s">
        <v>2481</v>
      </c>
      <c r="D16" t="s">
        <v>2482</v>
      </c>
      <c r="E16" t="s">
        <v>2483</v>
      </c>
      <c r="F16" s="97">
        <v>100150</v>
      </c>
      <c r="H16" s="99" t="s">
        <v>2484</v>
      </c>
      <c r="I16" t="str">
        <f>CONCATENATE(A16,"-",B16)</f>
        <v>10-Cashiers</v>
      </c>
    </row>
    <row r="17" spans="1:9">
      <c r="A17" s="101">
        <v>103</v>
      </c>
      <c r="B17" s="100" t="s">
        <v>2961</v>
      </c>
      <c r="C17" s="111" t="s">
        <v>2857</v>
      </c>
      <c r="D17" s="111" t="s">
        <v>2858</v>
      </c>
      <c r="E17" s="100" t="s">
        <v>2859</v>
      </c>
      <c r="F17" s="100"/>
      <c r="G17" s="100"/>
      <c r="H17" s="103" t="s">
        <v>2860</v>
      </c>
      <c r="I17" t="str">
        <f>CONCATENATE(A17,"-",B17)</f>
        <v>103-CEE Geotech</v>
      </c>
    </row>
    <row r="18" spans="1:9">
      <c r="A18" s="101">
        <v>80</v>
      </c>
      <c r="B18" s="100" t="s">
        <v>2940</v>
      </c>
      <c r="C18" s="100" t="s">
        <v>2764</v>
      </c>
      <c r="D18" s="109" t="s">
        <v>2765</v>
      </c>
      <c r="E18" s="100" t="s">
        <v>2766</v>
      </c>
      <c r="F18" s="102"/>
      <c r="G18" s="100"/>
      <c r="H18" s="103" t="s">
        <v>2767</v>
      </c>
      <c r="I18" t="str">
        <f>CONCATENATE(A18,"-",B18)</f>
        <v>80-Center for Transportation &amp; Logistics</v>
      </c>
    </row>
    <row r="19" spans="1:9">
      <c r="A19" s="96">
        <v>92</v>
      </c>
      <c r="B19" t="s">
        <v>2950</v>
      </c>
      <c r="C19" s="111" t="s">
        <v>2813</v>
      </c>
      <c r="D19" s="111" t="s">
        <v>2814</v>
      </c>
      <c r="E19" t="s">
        <v>2815</v>
      </c>
      <c r="F19" s="97"/>
      <c r="H19" s="99" t="s">
        <v>2816</v>
      </c>
      <c r="I19" t="str">
        <f>CONCATENATE(A19,"-",B19)</f>
        <v xml:space="preserve">92-Civil &amp; Environmental Engineering </v>
      </c>
    </row>
    <row r="20" spans="1:9">
      <c r="A20" s="101">
        <v>62</v>
      </c>
      <c r="B20" s="100" t="s">
        <v>2129</v>
      </c>
      <c r="C20" s="100" t="s">
        <v>2702</v>
      </c>
      <c r="D20" s="100" t="s">
        <v>2703</v>
      </c>
      <c r="E20" s="100" t="s">
        <v>2549</v>
      </c>
      <c r="F20" s="102"/>
      <c r="G20" s="100"/>
      <c r="H20" s="103" t="s">
        <v>2704</v>
      </c>
      <c r="I20" t="str">
        <f>CONCATENATE(A20,"-",B20)</f>
        <v>62-Community Giving</v>
      </c>
    </row>
    <row r="21" spans="1:9">
      <c r="A21" s="101">
        <v>77</v>
      </c>
      <c r="B21" s="100" t="s">
        <v>2937</v>
      </c>
      <c r="C21" s="100" t="s">
        <v>2752</v>
      </c>
      <c r="D21" s="100" t="s">
        <v>2753</v>
      </c>
      <c r="E21" s="100" t="s">
        <v>2754</v>
      </c>
      <c r="F21" s="102"/>
      <c r="G21" s="100"/>
      <c r="H21" s="103" t="s">
        <v>2755</v>
      </c>
      <c r="I21" t="str">
        <f>CONCATENATE(A21,"-",B21)</f>
        <v>77-Community Service Fund</v>
      </c>
    </row>
    <row r="22" spans="1:9">
      <c r="A22" s="101">
        <v>64</v>
      </c>
      <c r="B22" s="100" t="s">
        <v>2925</v>
      </c>
      <c r="C22" s="100" t="s">
        <v>2702</v>
      </c>
      <c r="D22" s="100" t="s">
        <v>2703</v>
      </c>
      <c r="E22" s="100" t="s">
        <v>2549</v>
      </c>
      <c r="F22" s="102"/>
      <c r="G22" s="100"/>
      <c r="H22" s="103" t="s">
        <v>2704</v>
      </c>
      <c r="I22" t="str">
        <f>CONCATENATE(A22,"-",B22)</f>
        <v>64-Community Services</v>
      </c>
    </row>
    <row r="23" spans="1:9">
      <c r="A23" s="104">
        <v>46</v>
      </c>
      <c r="B23" s="105" t="s">
        <v>2908</v>
      </c>
      <c r="C23" s="105" t="s">
        <v>2637</v>
      </c>
      <c r="D23" s="105" t="s">
        <v>2638</v>
      </c>
      <c r="E23" s="105" t="s">
        <v>2639</v>
      </c>
      <c r="F23" s="106"/>
      <c r="G23" s="105"/>
      <c r="H23" s="107" t="s">
        <v>2640</v>
      </c>
      <c r="I23" t="str">
        <f>CONCATENATE(A23,"-",B23)</f>
        <v>46-Conference Services</v>
      </c>
    </row>
    <row r="24" spans="1:9">
      <c r="A24" s="101">
        <v>40</v>
      </c>
      <c r="B24" s="100" t="s">
        <v>2902</v>
      </c>
      <c r="C24" s="100" t="s">
        <v>2612</v>
      </c>
      <c r="D24" s="100" t="s">
        <v>2613</v>
      </c>
      <c r="E24" s="100" t="s">
        <v>2614</v>
      </c>
      <c r="F24" s="102" t="s">
        <v>2535</v>
      </c>
      <c r="G24" s="100"/>
      <c r="H24" s="103" t="s">
        <v>2615</v>
      </c>
      <c r="I24" t="str">
        <f>CONCATENATE(A24,"-",B24)</f>
        <v xml:space="preserve">40-Copy Tech </v>
      </c>
    </row>
    <row r="25" spans="1:9">
      <c r="A25" s="96">
        <v>99</v>
      </c>
      <c r="B25" t="s">
        <v>2957</v>
      </c>
      <c r="C25" s="111" t="s">
        <v>2841</v>
      </c>
      <c r="D25" s="111" t="s">
        <v>2842</v>
      </c>
      <c r="E25" t="s">
        <v>2843</v>
      </c>
      <c r="F25" s="97"/>
      <c r="H25" s="99" t="s">
        <v>2844</v>
      </c>
      <c r="I25" t="str">
        <f>CONCATENATE(A25,"-",B25)</f>
        <v>99-CTPIDLogo2</v>
      </c>
    </row>
    <row r="26" spans="1:9">
      <c r="A26" s="96">
        <v>49</v>
      </c>
      <c r="B26" t="s">
        <v>2911</v>
      </c>
      <c r="C26" t="s">
        <v>2650</v>
      </c>
      <c r="D26" t="s">
        <v>2651</v>
      </c>
      <c r="E26" t="s">
        <v>2652</v>
      </c>
      <c r="F26" s="97" t="s">
        <v>2653</v>
      </c>
      <c r="H26" s="99" t="s">
        <v>2654</v>
      </c>
      <c r="I26" t="str">
        <f>CONCATENATE(A26,"-",B26)</f>
        <v>49-Dental</v>
      </c>
    </row>
    <row r="27" spans="1:9">
      <c r="A27" s="96">
        <v>100</v>
      </c>
      <c r="B27" t="s">
        <v>2958</v>
      </c>
      <c r="C27" s="111" t="s">
        <v>2845</v>
      </c>
      <c r="D27" s="111" t="s">
        <v>2846</v>
      </c>
      <c r="E27" t="s">
        <v>2847</v>
      </c>
      <c r="F27" s="97"/>
      <c r="H27" s="99" t="s">
        <v>2848</v>
      </c>
      <c r="I27" t="str">
        <f>CONCATENATE(A27,"-",B27)</f>
        <v>100-D-Lab</v>
      </c>
    </row>
    <row r="28" spans="1:9">
      <c r="A28" s="96">
        <f>COUNT(A11:A27)</f>
        <v>17</v>
      </c>
      <c r="B28" t="s">
        <v>2873</v>
      </c>
      <c r="F28" s="97"/>
      <c r="I28" t="str">
        <f>CONCATENATE(A28,"-",B28)</f>
        <v>17-DLC's Deposits to Bof A</v>
      </c>
    </row>
    <row r="29" spans="1:9">
      <c r="A29" s="96">
        <f>COUNT(A1:A27)</f>
        <v>25</v>
      </c>
      <c r="B29" t="s">
        <v>2873</v>
      </c>
      <c r="I29" t="str">
        <f>CONCATENATE(A29,"-",B29)</f>
        <v>25-DLC's Deposits to Bof A</v>
      </c>
    </row>
    <row r="30" spans="1:9">
      <c r="A30" s="101">
        <v>79</v>
      </c>
      <c r="B30" s="100" t="s">
        <v>2939</v>
      </c>
      <c r="C30" s="100" t="s">
        <v>2760</v>
      </c>
      <c r="D30" s="109" t="s">
        <v>2761</v>
      </c>
      <c r="E30" s="100" t="s">
        <v>2762</v>
      </c>
      <c r="F30" s="102"/>
      <c r="G30" s="100"/>
      <c r="H30" s="103" t="s">
        <v>2763</v>
      </c>
      <c r="I30" t="str">
        <f>CONCATENATE(A30,"-",B30)</f>
        <v>79-DMSE</v>
      </c>
    </row>
    <row r="31" spans="1:9">
      <c r="A31" s="96">
        <v>14</v>
      </c>
      <c r="B31" t="s">
        <v>2876</v>
      </c>
      <c r="C31" t="s">
        <v>2499</v>
      </c>
      <c r="D31" t="s">
        <v>2500</v>
      </c>
      <c r="E31" t="s">
        <v>2501</v>
      </c>
      <c r="F31" s="97"/>
      <c r="H31" s="99" t="s">
        <v>2502</v>
      </c>
      <c r="I31" t="str">
        <f>CONCATENATE(A31,"-",B31)</f>
        <v>14-Document Services</v>
      </c>
    </row>
    <row r="32" spans="1:9">
      <c r="A32" s="96">
        <v>21</v>
      </c>
      <c r="B32" t="s">
        <v>2883</v>
      </c>
      <c r="C32" t="s">
        <v>2532</v>
      </c>
      <c r="D32" t="s">
        <v>2533</v>
      </c>
      <c r="E32" t="s">
        <v>2534</v>
      </c>
      <c r="F32" s="97" t="s">
        <v>2535</v>
      </c>
      <c r="H32" s="99" t="s">
        <v>2536</v>
      </c>
      <c r="I32" t="str">
        <f>CONCATENATE(A32,"-",B32)</f>
        <v>21-DSL</v>
      </c>
    </row>
    <row r="33" spans="1:9">
      <c r="A33" s="101">
        <v>55</v>
      </c>
      <c r="B33" s="100" t="s">
        <v>2917</v>
      </c>
      <c r="C33" s="100" t="s">
        <v>2676</v>
      </c>
      <c r="D33" s="100" t="s">
        <v>2677</v>
      </c>
      <c r="E33" s="100" t="s">
        <v>2678</v>
      </c>
      <c r="F33" s="102"/>
      <c r="G33" s="100"/>
      <c r="H33" s="103" t="s">
        <v>2679</v>
      </c>
      <c r="I33" t="str">
        <f>CONCATENATE(A33,"-",B33)</f>
        <v>55-EAPS</v>
      </c>
    </row>
    <row r="34" spans="1:9">
      <c r="A34" s="96">
        <v>101</v>
      </c>
      <c r="B34" t="s">
        <v>2959</v>
      </c>
      <c r="C34" s="111" t="s">
        <v>2849</v>
      </c>
      <c r="D34" s="111" t="s">
        <v>2850</v>
      </c>
      <c r="E34" t="s">
        <v>2851</v>
      </c>
      <c r="F34" s="97"/>
      <c r="H34" s="99" t="s">
        <v>2852</v>
      </c>
      <c r="I34" t="str">
        <f>CONCATENATE(A34,"-",B34)</f>
        <v>101-Edgerton Center</v>
      </c>
    </row>
    <row r="35" spans="1:9">
      <c r="A35" s="101">
        <v>67</v>
      </c>
      <c r="B35" s="100" t="s">
        <v>2928</v>
      </c>
      <c r="C35" s="100" t="s">
        <v>2713</v>
      </c>
      <c r="D35" s="100" t="s">
        <v>2714</v>
      </c>
      <c r="E35" s="100" t="s">
        <v>2715</v>
      </c>
      <c r="F35" s="102"/>
      <c r="G35" s="100"/>
      <c r="H35" s="103" t="s">
        <v>2716</v>
      </c>
      <c r="I35" t="str">
        <f>CONCATENATE(A35,"-",B35)</f>
        <v>67-Educational Computing Initiatives</v>
      </c>
    </row>
    <row r="36" spans="1:9">
      <c r="A36" s="101">
        <v>59</v>
      </c>
      <c r="B36" s="100" t="s">
        <v>2921</v>
      </c>
      <c r="C36" s="100" t="s">
        <v>2692</v>
      </c>
      <c r="D36" s="100" t="s">
        <v>2693</v>
      </c>
      <c r="E36" s="100" t="s">
        <v>2694</v>
      </c>
      <c r="F36" s="102" t="s">
        <v>2695</v>
      </c>
      <c r="G36" s="100"/>
      <c r="H36" s="103" t="s">
        <v>2696</v>
      </c>
      <c r="I36" t="str">
        <f>CONCATENATE(A36,"-",B36)</f>
        <v>59-EECS</v>
      </c>
    </row>
    <row r="37" spans="1:9">
      <c r="A37" s="101">
        <v>52</v>
      </c>
      <c r="B37" s="100" t="s">
        <v>2914</v>
      </c>
      <c r="C37" s="100" t="s">
        <v>2664</v>
      </c>
      <c r="D37" s="100" t="s">
        <v>2665</v>
      </c>
      <c r="E37" s="100" t="s">
        <v>2666</v>
      </c>
      <c r="F37" s="102"/>
      <c r="G37" s="100"/>
      <c r="H37" s="103" t="s">
        <v>2667</v>
      </c>
      <c r="I37" t="str">
        <f>CONCATENATE(A37,"-",B37)</f>
        <v>52-Entrepreneurship Center</v>
      </c>
    </row>
    <row r="38" spans="1:9">
      <c r="A38" s="101">
        <v>69</v>
      </c>
      <c r="B38" s="100" t="s">
        <v>2930</v>
      </c>
      <c r="C38" s="100" t="s">
        <v>2722</v>
      </c>
      <c r="D38" s="100" t="s">
        <v>2723</v>
      </c>
      <c r="E38" s="100" t="s">
        <v>2724</v>
      </c>
      <c r="F38" s="102"/>
      <c r="G38" s="100"/>
      <c r="H38" s="103" t="s">
        <v>2725</v>
      </c>
      <c r="I38" t="str">
        <f>CONCATENATE(A38,"-",B38)</f>
        <v>69-Facilities</v>
      </c>
    </row>
    <row r="39" spans="1:9">
      <c r="A39" s="96">
        <v>50</v>
      </c>
      <c r="B39" t="s">
        <v>2912</v>
      </c>
      <c r="C39" t="s">
        <v>2655</v>
      </c>
      <c r="D39" t="s">
        <v>2656</v>
      </c>
      <c r="E39" t="s">
        <v>2657</v>
      </c>
      <c r="F39" s="97" t="s">
        <v>2658</v>
      </c>
      <c r="H39" s="99" t="s">
        <v>2659</v>
      </c>
      <c r="I39" t="str">
        <f>CONCATENATE(A39,"-",B39)</f>
        <v>50-Faculty Club</v>
      </c>
    </row>
    <row r="40" spans="1:9">
      <c r="A40" s="96">
        <v>11</v>
      </c>
      <c r="B40" t="s">
        <v>2875</v>
      </c>
      <c r="C40" t="s">
        <v>2485</v>
      </c>
      <c r="D40" t="s">
        <v>2486</v>
      </c>
      <c r="E40" t="s">
        <v>2487</v>
      </c>
      <c r="F40" s="97"/>
      <c r="H40" s="99" t="s">
        <v>2488</v>
      </c>
      <c r="I40" t="str">
        <f>CONCATENATE(A40,"-",B40)</f>
        <v>11-FSILG</v>
      </c>
    </row>
    <row r="41" spans="1:9">
      <c r="A41" s="96">
        <v>33</v>
      </c>
      <c r="B41" t="s">
        <v>2895</v>
      </c>
      <c r="C41" t="s">
        <v>2583</v>
      </c>
      <c r="D41" t="s">
        <v>2584</v>
      </c>
      <c r="E41" t="s">
        <v>2585</v>
      </c>
      <c r="F41" s="97" t="s">
        <v>2586</v>
      </c>
      <c r="H41" s="99" t="s">
        <v>2587</v>
      </c>
      <c r="I41" t="str">
        <f>CONCATENATE(A41,"-",B41)</f>
        <v>33-FX/Womens League</v>
      </c>
    </row>
    <row r="42" spans="1:9">
      <c r="A42" s="96">
        <v>106</v>
      </c>
      <c r="B42" s="100" t="s">
        <v>2964</v>
      </c>
      <c r="C42" s="111" t="s">
        <v>2869</v>
      </c>
      <c r="D42" s="111" t="s">
        <v>2870</v>
      </c>
      <c r="E42" s="100" t="s">
        <v>2871</v>
      </c>
      <c r="F42" s="97"/>
      <c r="H42" s="99" t="s">
        <v>2872</v>
      </c>
      <c r="I42" t="str">
        <f>CONCATENATE(A42,"-",B42)</f>
        <v>106-GELP</v>
      </c>
    </row>
    <row r="43" spans="1:9">
      <c r="A43" s="101">
        <v>65</v>
      </c>
      <c r="B43" s="100" t="s">
        <v>2926</v>
      </c>
      <c r="C43" s="100" t="s">
        <v>2705</v>
      </c>
      <c r="D43" s="100" t="s">
        <v>2706</v>
      </c>
      <c r="E43" s="100" t="s">
        <v>2707</v>
      </c>
      <c r="F43" s="102"/>
      <c r="G43" s="100"/>
      <c r="H43" s="103" t="s">
        <v>2708</v>
      </c>
      <c r="I43" t="str">
        <f>CONCATENATE(A43,"-",B43)</f>
        <v>65-General Councel</v>
      </c>
    </row>
    <row r="44" spans="1:9">
      <c r="A44" s="101">
        <v>72</v>
      </c>
      <c r="B44" s="100" t="s">
        <v>2932</v>
      </c>
      <c r="C44" s="100" t="s">
        <v>2735</v>
      </c>
      <c r="D44" s="100" t="s">
        <v>2736</v>
      </c>
      <c r="E44" s="100" t="s">
        <v>2737</v>
      </c>
      <c r="F44" s="102"/>
      <c r="G44" s="100"/>
      <c r="H44" s="103" t="s">
        <v>2738</v>
      </c>
      <c r="I44" t="str">
        <f>CONCATENATE(A44,"-",B44)</f>
        <v>72-Graduate Students Council</v>
      </c>
    </row>
    <row r="45" spans="1:9">
      <c r="A45" s="101">
        <v>102</v>
      </c>
      <c r="B45" s="100" t="s">
        <v>2960</v>
      </c>
      <c r="C45" s="111" t="s">
        <v>2853</v>
      </c>
      <c r="D45" s="111" t="s">
        <v>2854</v>
      </c>
      <c r="E45" s="100" t="s">
        <v>2855</v>
      </c>
      <c r="F45" s="100"/>
      <c r="G45" s="100"/>
      <c r="H45" s="103" t="s">
        <v>2856</v>
      </c>
      <c r="I45" t="str">
        <f>CONCATENATE(A45,"-",B45)</f>
        <v>102-Health Plans</v>
      </c>
    </row>
    <row r="46" spans="1:9">
      <c r="A46" s="96">
        <v>32</v>
      </c>
      <c r="B46" t="s">
        <v>2894</v>
      </c>
      <c r="C46" t="s">
        <v>2578</v>
      </c>
      <c r="D46" t="s">
        <v>2579</v>
      </c>
      <c r="E46" t="s">
        <v>2580</v>
      </c>
      <c r="F46" s="97" t="s">
        <v>2581</v>
      </c>
      <c r="H46" s="99" t="s">
        <v>2582</v>
      </c>
      <c r="I46" t="str">
        <f>CONCATENATE(A46,"-",B46)</f>
        <v>32-HFC</v>
      </c>
    </row>
    <row r="47" spans="1:9">
      <c r="A47" s="96">
        <v>93</v>
      </c>
      <c r="B47" t="s">
        <v>2951</v>
      </c>
      <c r="C47" s="111" t="s">
        <v>2817</v>
      </c>
      <c r="D47" s="111" t="s">
        <v>2818</v>
      </c>
      <c r="E47" t="s">
        <v>2819</v>
      </c>
      <c r="F47" s="97"/>
      <c r="H47" s="99" t="s">
        <v>2820</v>
      </c>
      <c r="I47" t="str">
        <f>CONCATENATE(A47,"-",B47)</f>
        <v>93-History Office</v>
      </c>
    </row>
    <row r="48" spans="1:9">
      <c r="A48" s="101">
        <v>42</v>
      </c>
      <c r="B48" s="100" t="s">
        <v>2904</v>
      </c>
      <c r="C48" s="100" t="s">
        <v>2620</v>
      </c>
      <c r="D48" s="100" t="s">
        <v>2621</v>
      </c>
      <c r="E48" s="100" t="s">
        <v>2622</v>
      </c>
      <c r="F48" s="102" t="s">
        <v>2623</v>
      </c>
      <c r="G48" s="103"/>
      <c r="H48" s="103" t="s">
        <v>2624</v>
      </c>
      <c r="I48" t="str">
        <f>CONCATENATE(A48,"-",B48)</f>
        <v>42-HST</v>
      </c>
    </row>
    <row r="49" spans="1:9">
      <c r="A49" s="101">
        <v>74</v>
      </c>
      <c r="B49" s="100" t="s">
        <v>2934</v>
      </c>
      <c r="C49" s="100" t="s">
        <v>2629</v>
      </c>
      <c r="D49" s="100" t="s">
        <v>2630</v>
      </c>
      <c r="E49" s="100" t="s">
        <v>2743</v>
      </c>
      <c r="F49" s="102"/>
      <c r="G49" s="100"/>
      <c r="H49" s="103" t="s">
        <v>2632</v>
      </c>
      <c r="I49" t="str">
        <f>CONCATENATE(A49,"-",B49)</f>
        <v>74-Human Resources</v>
      </c>
    </row>
    <row r="50" spans="1:9">
      <c r="A50" s="101">
        <v>83</v>
      </c>
      <c r="B50" s="100" t="s">
        <v>2943</v>
      </c>
      <c r="C50" s="111" t="s">
        <v>2774</v>
      </c>
      <c r="D50" s="111" t="s">
        <v>2775</v>
      </c>
      <c r="E50" s="100" t="s">
        <v>2776</v>
      </c>
      <c r="F50" s="102"/>
      <c r="G50" s="100"/>
      <c r="H50" s="103" t="s">
        <v>2777</v>
      </c>
      <c r="I50" t="str">
        <f>CONCATENATE(A50,"-",B50)</f>
        <v>83-ILP</v>
      </c>
    </row>
    <row r="51" spans="1:9">
      <c r="A51" s="101">
        <v>37</v>
      </c>
      <c r="B51" s="100" t="s">
        <v>2899</v>
      </c>
      <c r="C51" s="100" t="s">
        <v>2600</v>
      </c>
      <c r="D51" s="100" t="s">
        <v>2601</v>
      </c>
      <c r="E51" s="100" t="s">
        <v>2602</v>
      </c>
      <c r="F51" s="102"/>
      <c r="G51" s="100"/>
      <c r="H51" s="103" t="s">
        <v>2603</v>
      </c>
      <c r="I51" t="str">
        <f>CONCATENATE(A51,"-",B51)</f>
        <v>37-Kavli</v>
      </c>
    </row>
    <row r="52" spans="1:9">
      <c r="A52" s="101">
        <v>66</v>
      </c>
      <c r="B52" s="100" t="s">
        <v>2927</v>
      </c>
      <c r="C52" s="100" t="s">
        <v>2709</v>
      </c>
      <c r="D52" s="100" t="s">
        <v>2710</v>
      </c>
      <c r="E52" s="100" t="s">
        <v>2711</v>
      </c>
      <c r="F52" s="102"/>
      <c r="G52" s="100"/>
      <c r="H52" s="103" t="s">
        <v>2712</v>
      </c>
      <c r="I52" t="str">
        <f>CONCATENATE(A52,"-",B52)</f>
        <v>66-Lab for Nuclear Science</v>
      </c>
    </row>
    <row r="53" spans="1:9">
      <c r="A53" s="101">
        <v>36</v>
      </c>
      <c r="B53" s="100" t="s">
        <v>2898</v>
      </c>
      <c r="C53" s="100" t="s">
        <v>2596</v>
      </c>
      <c r="D53" s="100" t="s">
        <v>2597</v>
      </c>
      <c r="E53" s="100" t="s">
        <v>2598</v>
      </c>
      <c r="F53" s="102"/>
      <c r="G53" s="100"/>
      <c r="H53" s="103" t="s">
        <v>2599</v>
      </c>
      <c r="I53" t="str">
        <f>CONCATENATE(A53,"-",B53)</f>
        <v>36-Langer Lab</v>
      </c>
    </row>
    <row r="54" spans="1:9">
      <c r="A54" s="101">
        <v>89</v>
      </c>
      <c r="B54" s="100" t="s">
        <v>2948</v>
      </c>
      <c r="C54" s="111" t="s">
        <v>2800</v>
      </c>
      <c r="D54" s="111" t="s">
        <v>2801</v>
      </c>
      <c r="E54" s="100" t="s">
        <v>2802</v>
      </c>
      <c r="F54" s="102"/>
      <c r="G54" s="100"/>
      <c r="H54" s="103" t="s">
        <v>2803</v>
      </c>
      <c r="I54" t="str">
        <f>CONCATENATE(A54,"-",B54)</f>
        <v>89-LGO/SDM</v>
      </c>
    </row>
    <row r="55" spans="1:9">
      <c r="A55" s="101">
        <v>70</v>
      </c>
      <c r="B55" s="100" t="s">
        <v>2726</v>
      </c>
      <c r="C55" s="100" t="s">
        <v>2727</v>
      </c>
      <c r="D55" s="100" t="s">
        <v>2728</v>
      </c>
      <c r="E55" s="100" t="s">
        <v>2729</v>
      </c>
      <c r="F55" s="102" t="s">
        <v>2535</v>
      </c>
      <c r="G55" s="100"/>
      <c r="H55" s="103" t="s">
        <v>2730</v>
      </c>
      <c r="I55" t="str">
        <f>CONCATENATE(A55,"-",B55)</f>
        <v>70-Libraries</v>
      </c>
    </row>
    <row r="56" spans="1:9">
      <c r="A56" s="101">
        <v>76</v>
      </c>
      <c r="B56" s="100" t="s">
        <v>2936</v>
      </c>
      <c r="C56" s="100" t="s">
        <v>2748</v>
      </c>
      <c r="D56" s="100" t="s">
        <v>2749</v>
      </c>
      <c r="E56" s="100" t="s">
        <v>2750</v>
      </c>
      <c r="F56" s="102"/>
      <c r="G56" s="100"/>
      <c r="H56" s="103" t="s">
        <v>2751</v>
      </c>
      <c r="I56" t="str">
        <f>CONCATENATE(A56,"-",B56)</f>
        <v>76-Linquistics/Philosophy</v>
      </c>
    </row>
    <row r="57" spans="1:9">
      <c r="A57" s="101">
        <v>34</v>
      </c>
      <c r="B57" s="100" t="s">
        <v>2896</v>
      </c>
      <c r="C57" s="100" t="s">
        <v>2588</v>
      </c>
      <c r="D57" s="100" t="s">
        <v>2589</v>
      </c>
      <c r="E57" s="100" t="s">
        <v>2590</v>
      </c>
      <c r="F57" s="102"/>
      <c r="G57" s="100"/>
      <c r="H57" s="103" t="s">
        <v>2591</v>
      </c>
      <c r="I57" t="str">
        <f>CONCATENATE(A57,"-",B57)</f>
        <v>34-List Visual Arts Center</v>
      </c>
    </row>
    <row r="58" spans="1:9">
      <c r="A58" s="101">
        <v>75</v>
      </c>
      <c r="B58" s="100" t="s">
        <v>2935</v>
      </c>
      <c r="C58" s="100" t="s">
        <v>2744</v>
      </c>
      <c r="D58" s="100" t="s">
        <v>2745</v>
      </c>
      <c r="E58" s="100" t="s">
        <v>2746</v>
      </c>
      <c r="F58" s="102"/>
      <c r="G58" s="100"/>
      <c r="H58" s="103" t="s">
        <v>2747</v>
      </c>
      <c r="I58" t="str">
        <f>CONCATENATE(A58,"-",B58)</f>
        <v>75-Math</v>
      </c>
    </row>
    <row r="59" spans="1:9">
      <c r="A59" s="96">
        <v>95</v>
      </c>
      <c r="B59" t="s">
        <v>2952</v>
      </c>
      <c r="C59" s="111" t="s">
        <v>2825</v>
      </c>
      <c r="D59" s="111" t="s">
        <v>2826</v>
      </c>
      <c r="E59" t="s">
        <v>2827</v>
      </c>
      <c r="F59" s="97"/>
      <c r="H59" s="99" t="s">
        <v>2828</v>
      </c>
      <c r="I59" t="str">
        <f>CONCATENATE(A59,"-",B59)</f>
        <v>95-McCormick Hall</v>
      </c>
    </row>
    <row r="60" spans="1:9">
      <c r="A60" s="101">
        <v>39</v>
      </c>
      <c r="B60" s="100" t="s">
        <v>2901</v>
      </c>
      <c r="C60" s="100" t="s">
        <v>2608</v>
      </c>
      <c r="D60" s="100" t="s">
        <v>2609</v>
      </c>
      <c r="E60" s="100" t="s">
        <v>2610</v>
      </c>
      <c r="F60" s="102"/>
      <c r="G60" s="100"/>
      <c r="H60" s="103" t="s">
        <v>2611</v>
      </c>
      <c r="I60" t="str">
        <f>CONCATENATE(A60,"-",B60)</f>
        <v>39-Medical</v>
      </c>
    </row>
    <row r="61" spans="1:9">
      <c r="A61" s="101">
        <v>41</v>
      </c>
      <c r="B61" s="100" t="s">
        <v>2903</v>
      </c>
      <c r="C61" s="100" t="s">
        <v>2616</v>
      </c>
      <c r="D61" s="100" t="s">
        <v>2617</v>
      </c>
      <c r="E61" s="100" t="s">
        <v>2618</v>
      </c>
      <c r="F61" s="102"/>
      <c r="G61" s="100"/>
      <c r="H61" s="103" t="s">
        <v>2619</v>
      </c>
      <c r="I61" t="str">
        <f>CONCATENATE(A61,"-",B61)</f>
        <v>41-Medical Billing</v>
      </c>
    </row>
    <row r="62" spans="1:9">
      <c r="A62" s="101">
        <v>82</v>
      </c>
      <c r="B62" s="100" t="s">
        <v>2942</v>
      </c>
      <c r="C62" s="111" t="s">
        <v>2756</v>
      </c>
      <c r="D62" s="111" t="s">
        <v>2772</v>
      </c>
      <c r="E62" s="100" t="s">
        <v>2773</v>
      </c>
      <c r="F62" s="102"/>
      <c r="G62" s="100"/>
      <c r="H62" s="103" t="s">
        <v>2759</v>
      </c>
      <c r="I62" t="str">
        <f>CONCATENATE(A62,"-",B62)</f>
        <v>82-Minority Education</v>
      </c>
    </row>
    <row r="63" spans="1:9">
      <c r="A63" s="96">
        <v>94</v>
      </c>
      <c r="B63" t="s">
        <v>2953</v>
      </c>
      <c r="C63" s="111" t="s">
        <v>2821</v>
      </c>
      <c r="D63" s="111" t="s">
        <v>2822</v>
      </c>
      <c r="E63" t="s">
        <v>2823</v>
      </c>
      <c r="F63" s="97"/>
      <c r="H63" s="99" t="s">
        <v>2824</v>
      </c>
      <c r="I63" t="str">
        <f>CONCATENATE(A63,"-",B63)</f>
        <v>94-MISTI</v>
      </c>
    </row>
    <row r="64" spans="1:9">
      <c r="A64" s="157">
        <v>108</v>
      </c>
      <c r="B64" s="158" t="s">
        <v>2966</v>
      </c>
      <c r="C64" s="159" t="s">
        <v>2967</v>
      </c>
      <c r="D64" s="159" t="s">
        <v>2968</v>
      </c>
      <c r="E64" s="158" t="s">
        <v>2969</v>
      </c>
      <c r="F64" s="160"/>
      <c r="G64" s="158"/>
      <c r="H64" s="161" t="s">
        <v>2970</v>
      </c>
      <c r="I64" t="str">
        <f>CONCATENATE(A64,"-",B64)</f>
        <v>108-MIT CSB-PHD Program</v>
      </c>
    </row>
    <row r="65" spans="1:9">
      <c r="A65" s="157">
        <v>110</v>
      </c>
      <c r="B65" s="158" t="s">
        <v>2976</v>
      </c>
      <c r="C65" s="159" t="s">
        <v>2977</v>
      </c>
      <c r="D65" s="159" t="s">
        <v>2978</v>
      </c>
      <c r="E65" s="158" t="s">
        <v>2979</v>
      </c>
      <c r="F65" s="160"/>
      <c r="G65" s="158"/>
      <c r="H65" s="161" t="s">
        <v>2980</v>
      </c>
      <c r="I65" t="str">
        <f>CONCATENATE(A65,"-",B65)</f>
        <v>110-MIT Economics</v>
      </c>
    </row>
    <row r="66" spans="1:9">
      <c r="A66" s="157">
        <v>109</v>
      </c>
      <c r="B66" s="158" t="s">
        <v>2971</v>
      </c>
      <c r="C66" s="159" t="s">
        <v>2972</v>
      </c>
      <c r="D66" s="159" t="s">
        <v>2973</v>
      </c>
      <c r="E66" s="158" t="s">
        <v>2974</v>
      </c>
      <c r="F66" s="160"/>
      <c r="G66" s="158"/>
      <c r="H66" s="161" t="s">
        <v>2975</v>
      </c>
      <c r="I66" t="str">
        <f>CONCATENATE(A66,"-",B66)</f>
        <v>109-MIT Endicott House</v>
      </c>
    </row>
    <row r="67" spans="1:9">
      <c r="A67" s="96">
        <v>25</v>
      </c>
      <c r="B67" t="s">
        <v>2887</v>
      </c>
      <c r="C67" t="s">
        <v>2547</v>
      </c>
      <c r="D67" t="s">
        <v>2548</v>
      </c>
      <c r="E67" t="s">
        <v>2549</v>
      </c>
      <c r="F67" s="97" t="s">
        <v>2550</v>
      </c>
      <c r="H67" s="99" t="s">
        <v>2551</v>
      </c>
      <c r="I67" t="str">
        <f>CONCATENATE(A67,"-",B67)</f>
        <v>25-MITAC</v>
      </c>
    </row>
    <row r="68" spans="1:9">
      <c r="A68" s="101">
        <v>45</v>
      </c>
      <c r="B68" s="100" t="s">
        <v>2907</v>
      </c>
      <c r="C68" s="100" t="s">
        <v>2633</v>
      </c>
      <c r="D68" s="100" t="s">
        <v>2634</v>
      </c>
      <c r="E68" s="100" t="s">
        <v>2635</v>
      </c>
      <c r="F68" s="102"/>
      <c r="G68" s="100"/>
      <c r="H68" s="103" t="s">
        <v>2636</v>
      </c>
      <c r="I68" t="str">
        <f>CONCATENATE(A68,"-",B68)</f>
        <v>45-MPC</v>
      </c>
    </row>
    <row r="69" spans="1:9">
      <c r="A69" s="101">
        <v>85</v>
      </c>
      <c r="B69" s="100" t="s">
        <v>2782</v>
      </c>
      <c r="C69" s="111" t="s">
        <v>2783</v>
      </c>
      <c r="D69" s="111" t="s">
        <v>2784</v>
      </c>
      <c r="E69" s="100" t="s">
        <v>2785</v>
      </c>
      <c r="F69" s="102"/>
      <c r="G69" s="100"/>
      <c r="H69" s="103" t="s">
        <v>2786</v>
      </c>
      <c r="I69" t="str">
        <f>CONCATENATE(A69,"-",B69)</f>
        <v>85-MTA-MITHAS</v>
      </c>
    </row>
    <row r="70" spans="1:9">
      <c r="A70" s="96">
        <v>18</v>
      </c>
      <c r="B70" t="s">
        <v>2880</v>
      </c>
      <c r="C70" t="s">
        <v>2518</v>
      </c>
      <c r="D70" t="s">
        <v>2519</v>
      </c>
      <c r="E70" t="s">
        <v>2520</v>
      </c>
      <c r="F70" s="97" t="s">
        <v>2521</v>
      </c>
      <c r="H70" s="99" t="s">
        <v>2522</v>
      </c>
      <c r="I70" t="str">
        <f>CONCATENATE(A70,"-",B70)</f>
        <v>18-Muddy Charles</v>
      </c>
    </row>
    <row r="71" spans="1:9">
      <c r="A71" s="101">
        <v>60</v>
      </c>
      <c r="B71" s="100" t="s">
        <v>2922</v>
      </c>
      <c r="C71" s="100" t="s">
        <v>2697</v>
      </c>
      <c r="D71" s="100" t="s">
        <v>2698</v>
      </c>
      <c r="E71" s="100" t="s">
        <v>2699</v>
      </c>
      <c r="F71" s="102" t="s">
        <v>2700</v>
      </c>
      <c r="G71" s="100"/>
      <c r="H71" s="103" t="s">
        <v>2701</v>
      </c>
      <c r="I71" t="str">
        <f>CONCATENATE(A71,"-",B71)</f>
        <v>60-Museum</v>
      </c>
    </row>
    <row r="72" spans="1:9">
      <c r="A72" s="101">
        <v>44</v>
      </c>
      <c r="B72" s="100" t="s">
        <v>2906</v>
      </c>
      <c r="C72" s="100" t="s">
        <v>2629</v>
      </c>
      <c r="D72" s="100" t="s">
        <v>2630</v>
      </c>
      <c r="E72" s="100" t="s">
        <v>2631</v>
      </c>
      <c r="F72" s="102"/>
      <c r="G72" s="100"/>
      <c r="H72" s="103" t="s">
        <v>2632</v>
      </c>
      <c r="I72" t="str">
        <f>CONCATENATE(A72,"-",B72)</f>
        <v>44-OCW</v>
      </c>
    </row>
    <row r="73" spans="1:9">
      <c r="A73" s="101">
        <v>43</v>
      </c>
      <c r="B73" s="100" t="s">
        <v>2905</v>
      </c>
      <c r="C73" s="100" t="s">
        <v>2625</v>
      </c>
      <c r="D73" s="100" t="s">
        <v>2626</v>
      </c>
      <c r="E73" s="100" t="s">
        <v>2627</v>
      </c>
      <c r="F73" s="102"/>
      <c r="G73" s="100"/>
      <c r="H73" s="103" t="s">
        <v>2628</v>
      </c>
      <c r="I73" t="str">
        <f>CONCATENATE(A73,"-",B73)</f>
        <v>43-ODGE</v>
      </c>
    </row>
    <row r="74" spans="1:9">
      <c r="A74" s="101">
        <v>81</v>
      </c>
      <c r="B74" s="100" t="s">
        <v>2941</v>
      </c>
      <c r="C74" s="110" t="s">
        <v>2768</v>
      </c>
      <c r="D74" s="110" t="s">
        <v>2769</v>
      </c>
      <c r="E74" s="100" t="s">
        <v>2770</v>
      </c>
      <c r="F74" s="102"/>
      <c r="G74" s="100"/>
      <c r="H74" s="103" t="s">
        <v>2771</v>
      </c>
      <c r="I74" t="str">
        <f>CONCATENATE(A74,"-",B74)</f>
        <v>81-Office of the President</v>
      </c>
    </row>
    <row r="75" spans="1:9">
      <c r="A75" s="96">
        <v>91</v>
      </c>
      <c r="B75" t="s">
        <v>2949</v>
      </c>
      <c r="C75" s="111" t="s">
        <v>2809</v>
      </c>
      <c r="D75" s="111" t="s">
        <v>2810</v>
      </c>
      <c r="E75" t="s">
        <v>2811</v>
      </c>
      <c r="F75" s="97"/>
      <c r="H75" s="99" t="s">
        <v>2812</v>
      </c>
      <c r="I75" t="str">
        <f>CONCATENATE(A75,"-",B75)</f>
        <v>91-Ombuds Office</v>
      </c>
    </row>
    <row r="76" spans="1:9">
      <c r="A76" s="96">
        <v>19</v>
      </c>
      <c r="B76" t="s">
        <v>2881</v>
      </c>
      <c r="C76" t="s">
        <v>2523</v>
      </c>
      <c r="D76" t="s">
        <v>2524</v>
      </c>
      <c r="E76" t="s">
        <v>2525</v>
      </c>
      <c r="F76" s="97" t="s">
        <v>2526</v>
      </c>
      <c r="H76" s="99" t="s">
        <v>2527</v>
      </c>
      <c r="I76" t="str">
        <f>CONCATENATE(A76,"-",B76)</f>
        <v>19-Optical</v>
      </c>
    </row>
    <row r="77" spans="1:9">
      <c r="A77" s="96">
        <v>24</v>
      </c>
      <c r="B77" t="s">
        <v>2886</v>
      </c>
      <c r="C77" t="s">
        <v>2543</v>
      </c>
      <c r="D77" t="s">
        <v>2544</v>
      </c>
      <c r="E77" t="s">
        <v>2545</v>
      </c>
      <c r="F77" s="97" t="s">
        <v>2535</v>
      </c>
      <c r="H77" s="99" t="s">
        <v>2546</v>
      </c>
      <c r="I77" t="str">
        <f>CONCATENATE(A77,"-",B77)</f>
        <v>24-Parking Office</v>
      </c>
    </row>
    <row r="78" spans="1:9">
      <c r="A78" s="96">
        <v>23</v>
      </c>
      <c r="B78" t="s">
        <v>2885</v>
      </c>
      <c r="C78" t="s">
        <v>2538</v>
      </c>
      <c r="D78" t="s">
        <v>2539</v>
      </c>
      <c r="E78" t="s">
        <v>2540</v>
      </c>
      <c r="F78" s="97" t="s">
        <v>2541</v>
      </c>
      <c r="H78" s="99" t="s">
        <v>2542</v>
      </c>
      <c r="I78" t="str">
        <f>CONCATENATE(A78,"-",B78)</f>
        <v>23-Pharmacy</v>
      </c>
    </row>
    <row r="79" spans="1:9">
      <c r="A79" s="101">
        <v>84</v>
      </c>
      <c r="B79" s="100" t="s">
        <v>2944</v>
      </c>
      <c r="C79" s="111" t="s">
        <v>2778</v>
      </c>
      <c r="D79" s="111" t="s">
        <v>2779</v>
      </c>
      <c r="E79" s="100" t="s">
        <v>2780</v>
      </c>
      <c r="F79" s="102"/>
      <c r="G79" s="100"/>
      <c r="H79" s="103" t="s">
        <v>2781</v>
      </c>
      <c r="I79" t="str">
        <f>CONCATENATE(A79,"-",B79)</f>
        <v>84-PHYSICAL OCEANOGRAPHY</v>
      </c>
    </row>
    <row r="80" spans="1:9">
      <c r="A80" s="101">
        <v>73</v>
      </c>
      <c r="B80" s="100" t="s">
        <v>2933</v>
      </c>
      <c r="C80" s="100" t="s">
        <v>2739</v>
      </c>
      <c r="D80" s="100" t="s">
        <v>2740</v>
      </c>
      <c r="E80" s="100" t="s">
        <v>2741</v>
      </c>
      <c r="F80" s="102"/>
      <c r="G80" s="100"/>
      <c r="H80" s="103" t="s">
        <v>2742</v>
      </c>
      <c r="I80" t="str">
        <f>CONCATENATE(A80,"-",B80)</f>
        <v>73-Physics</v>
      </c>
    </row>
    <row r="81" spans="1:9">
      <c r="A81" s="101">
        <v>88</v>
      </c>
      <c r="B81" s="100" t="s">
        <v>2947</v>
      </c>
      <c r="C81" s="111" t="s">
        <v>2796</v>
      </c>
      <c r="D81" s="111" t="s">
        <v>2797</v>
      </c>
      <c r="E81" s="100" t="s">
        <v>2798</v>
      </c>
      <c r="F81" s="102"/>
      <c r="G81" s="100"/>
      <c r="H81" s="103" t="s">
        <v>2799</v>
      </c>
      <c r="I81" t="str">
        <f>CONCATENATE(A81,"-",B81)</f>
        <v>88-Plasma Science &amp; Fusion Center</v>
      </c>
    </row>
    <row r="82" spans="1:9">
      <c r="A82" s="96">
        <v>28</v>
      </c>
      <c r="B82" t="s">
        <v>2890</v>
      </c>
      <c r="C82" t="s">
        <v>2562</v>
      </c>
      <c r="D82" t="s">
        <v>2563</v>
      </c>
      <c r="E82" t="s">
        <v>2564</v>
      </c>
      <c r="F82" s="97" t="s">
        <v>2535</v>
      </c>
      <c r="H82" s="99" t="s">
        <v>2565</v>
      </c>
      <c r="I82" t="str">
        <f>CONCATENATE(A82,"-",B82)</f>
        <v>28-Press</v>
      </c>
    </row>
    <row r="83" spans="1:9">
      <c r="A83" s="96">
        <v>38</v>
      </c>
      <c r="B83" t="s">
        <v>2900</v>
      </c>
      <c r="C83" t="s">
        <v>2604</v>
      </c>
      <c r="D83" t="s">
        <v>2605</v>
      </c>
      <c r="E83" t="s">
        <v>2606</v>
      </c>
      <c r="F83" s="97" t="s">
        <v>2535</v>
      </c>
      <c r="H83" s="99" t="s">
        <v>2607</v>
      </c>
      <c r="I83" t="str">
        <f>CONCATENATE(A83,"-",B83)</f>
        <v>38-Press Bookstore</v>
      </c>
    </row>
    <row r="84" spans="1:9">
      <c r="A84" s="101">
        <v>48</v>
      </c>
      <c r="B84" s="100" t="s">
        <v>2910</v>
      </c>
      <c r="C84" s="100" t="s">
        <v>2645</v>
      </c>
      <c r="D84" s="100" t="s">
        <v>2646</v>
      </c>
      <c r="E84" s="100" t="s">
        <v>2647</v>
      </c>
      <c r="F84" s="102" t="s">
        <v>2648</v>
      </c>
      <c r="G84" s="100"/>
      <c r="H84" s="103" t="s">
        <v>2649</v>
      </c>
      <c r="I84" t="str">
        <f>CONCATENATE(A84,"-",B84)</f>
        <v>48-Press Journals</v>
      </c>
    </row>
    <row r="85" spans="1:9">
      <c r="A85" s="101">
        <v>57</v>
      </c>
      <c r="B85" s="100" t="s">
        <v>2919</v>
      </c>
      <c r="C85" s="100" t="s">
        <v>2684</v>
      </c>
      <c r="D85" s="100" t="s">
        <v>2685</v>
      </c>
      <c r="E85" s="100" t="s">
        <v>2686</v>
      </c>
      <c r="F85" s="102"/>
      <c r="G85" s="100"/>
      <c r="H85" s="103" t="s">
        <v>2687</v>
      </c>
      <c r="I85" t="str">
        <f>CONCATENATE(A85,"-",B85)</f>
        <v>57-Professional Education -SP</v>
      </c>
    </row>
    <row r="86" spans="1:9">
      <c r="A86" s="101">
        <v>47</v>
      </c>
      <c r="B86" s="100" t="s">
        <v>2909</v>
      </c>
      <c r="C86" s="100" t="s">
        <v>2641</v>
      </c>
      <c r="D86" s="100" t="s">
        <v>2642</v>
      </c>
      <c r="E86" s="100" t="s">
        <v>2643</v>
      </c>
      <c r="F86" s="102"/>
      <c r="G86" s="100"/>
      <c r="H86" s="103" t="s">
        <v>2644</v>
      </c>
      <c r="I86" t="str">
        <f>CONCATENATE(A86,"-",B86)</f>
        <v>47-Property Office</v>
      </c>
    </row>
    <row r="87" spans="1:9">
      <c r="A87" s="101">
        <v>78</v>
      </c>
      <c r="B87" s="100" t="s">
        <v>2938</v>
      </c>
      <c r="C87" s="100" t="s">
        <v>2756</v>
      </c>
      <c r="D87" s="109" t="s">
        <v>2757</v>
      </c>
      <c r="E87" s="100" t="s">
        <v>2758</v>
      </c>
      <c r="F87" s="102"/>
      <c r="G87" s="100"/>
      <c r="H87" s="103" t="s">
        <v>2759</v>
      </c>
      <c r="I87" t="str">
        <f>CONCATENATE(A87,"-",B87)</f>
        <v>78-Public Service Center</v>
      </c>
    </row>
    <row r="88" spans="1:9">
      <c r="A88" s="101">
        <v>63</v>
      </c>
      <c r="B88" s="100" t="s">
        <v>2924</v>
      </c>
      <c r="C88" s="100" t="s">
        <v>2702</v>
      </c>
      <c r="D88" s="100" t="s">
        <v>2703</v>
      </c>
      <c r="E88" s="100" t="s">
        <v>2549</v>
      </c>
      <c r="F88" s="102"/>
      <c r="G88" s="100"/>
      <c r="H88" s="103" t="s">
        <v>2704</v>
      </c>
      <c r="I88" t="str">
        <f>CONCATENATE(A88,"-",B88)</f>
        <v>63-QCC</v>
      </c>
    </row>
    <row r="89" spans="1:9">
      <c r="A89" s="101">
        <v>87</v>
      </c>
      <c r="B89" s="100" t="s">
        <v>2946</v>
      </c>
      <c r="C89" s="111" t="s">
        <v>2791</v>
      </c>
      <c r="D89" s="111" t="s">
        <v>2792</v>
      </c>
      <c r="E89" s="100" t="s">
        <v>2793</v>
      </c>
      <c r="F89" s="102" t="s">
        <v>2794</v>
      </c>
      <c r="G89" s="100"/>
      <c r="H89" s="103" t="s">
        <v>2795</v>
      </c>
      <c r="I89" t="str">
        <f>CONCATENATE(A89,"-",B89)</f>
        <v>87-Radio Society</v>
      </c>
    </row>
    <row r="90" spans="1:9">
      <c r="A90" s="101">
        <v>86</v>
      </c>
      <c r="B90" s="100" t="s">
        <v>2945</v>
      </c>
      <c r="C90" s="111" t="s">
        <v>2787</v>
      </c>
      <c r="D90" s="111" t="s">
        <v>2788</v>
      </c>
      <c r="E90" s="100" t="s">
        <v>2789</v>
      </c>
      <c r="F90" s="102"/>
      <c r="G90" s="100"/>
      <c r="H90" s="103" t="s">
        <v>2790</v>
      </c>
      <c r="I90" t="str">
        <f>CONCATENATE(A90,"-",B90)</f>
        <v>86-Real Estate</v>
      </c>
    </row>
    <row r="91" spans="1:9">
      <c r="A91" s="96">
        <v>15</v>
      </c>
      <c r="B91" t="s">
        <v>2877</v>
      </c>
      <c r="C91" t="s">
        <v>2503</v>
      </c>
      <c r="D91" t="s">
        <v>2504</v>
      </c>
      <c r="E91" t="s">
        <v>2505</v>
      </c>
      <c r="F91" s="97" t="s">
        <v>2506</v>
      </c>
      <c r="H91" s="99" t="s">
        <v>2507</v>
      </c>
      <c r="I91" t="str">
        <f>CONCATENATE(A91,"-",B91)</f>
        <v>15-REFI</v>
      </c>
    </row>
    <row r="92" spans="1:9">
      <c r="A92" s="96">
        <v>31</v>
      </c>
      <c r="B92" t="s">
        <v>2893</v>
      </c>
      <c r="C92" t="s">
        <v>2573</v>
      </c>
      <c r="D92" t="s">
        <v>2574</v>
      </c>
      <c r="E92" t="s">
        <v>2575</v>
      </c>
      <c r="F92" s="97" t="s">
        <v>2576</v>
      </c>
      <c r="H92" s="99" t="s">
        <v>2577</v>
      </c>
      <c r="I92" t="str">
        <f>CONCATENATE(A92,"-",B92)</f>
        <v>31-Registrar's Office</v>
      </c>
    </row>
    <row r="93" spans="1:9">
      <c r="A93" s="101">
        <v>61</v>
      </c>
      <c r="B93" s="100" t="s">
        <v>2923</v>
      </c>
      <c r="C93" s="100" t="s">
        <v>2702</v>
      </c>
      <c r="D93" s="100" t="s">
        <v>2703</v>
      </c>
      <c r="E93" s="100" t="s">
        <v>2549</v>
      </c>
      <c r="F93" s="102"/>
      <c r="G93" s="100"/>
      <c r="H93" s="103" t="s">
        <v>2704</v>
      </c>
      <c r="I93" t="str">
        <f>CONCATENATE(A93,"-",B93)</f>
        <v>61-Retirees</v>
      </c>
    </row>
    <row r="94" spans="1:9">
      <c r="A94" s="101">
        <v>68</v>
      </c>
      <c r="B94" s="100" t="s">
        <v>2929</v>
      </c>
      <c r="C94" s="100" t="s">
        <v>2717</v>
      </c>
      <c r="D94" s="100" t="s">
        <v>2718</v>
      </c>
      <c r="E94" s="100" t="s">
        <v>2719</v>
      </c>
      <c r="F94" s="108" t="s">
        <v>2720</v>
      </c>
      <c r="G94" s="100"/>
      <c r="H94" s="103" t="s">
        <v>2721</v>
      </c>
      <c r="I94" t="str">
        <f>CONCATENATE(A94,"-",B94)</f>
        <v>68-Sea Grant</v>
      </c>
    </row>
    <row r="95" spans="1:9">
      <c r="A95" s="96">
        <v>105</v>
      </c>
      <c r="B95" s="100" t="s">
        <v>2963</v>
      </c>
      <c r="C95" s="111" t="s">
        <v>2865</v>
      </c>
      <c r="D95" s="111" t="s">
        <v>2866</v>
      </c>
      <c r="E95" s="100" t="s">
        <v>2867</v>
      </c>
      <c r="F95" s="97"/>
      <c r="H95" s="99" t="s">
        <v>2868</v>
      </c>
      <c r="I95" t="str">
        <f>CONCATENATE(A95,"-",B95)</f>
        <v>105-SHASS</v>
      </c>
    </row>
    <row r="96" spans="1:9">
      <c r="A96" s="101">
        <v>54</v>
      </c>
      <c r="B96" s="100" t="s">
        <v>2916</v>
      </c>
      <c r="C96" s="100" t="s">
        <v>2672</v>
      </c>
      <c r="D96" s="100" t="s">
        <v>2673</v>
      </c>
      <c r="E96" s="100" t="s">
        <v>2674</v>
      </c>
      <c r="F96" s="102"/>
      <c r="G96" s="100"/>
      <c r="H96" s="103" t="s">
        <v>2675</v>
      </c>
      <c r="I96" t="str">
        <f>CONCATENATE(A96,"-",B96)</f>
        <v>54-Singapore MIT Alliance</v>
      </c>
    </row>
    <row r="97" spans="1:9">
      <c r="A97" s="96">
        <v>16</v>
      </c>
      <c r="B97" t="s">
        <v>2878</v>
      </c>
      <c r="C97" t="s">
        <v>2508</v>
      </c>
      <c r="D97" t="s">
        <v>2509</v>
      </c>
      <c r="E97" t="s">
        <v>2510</v>
      </c>
      <c r="F97" s="97" t="s">
        <v>2511</v>
      </c>
      <c r="H97" s="99" t="s">
        <v>2512</v>
      </c>
      <c r="I97" t="str">
        <f>CONCATENATE(A97,"-",B97)</f>
        <v>16-Sloan</v>
      </c>
    </row>
    <row r="98" spans="1:9">
      <c r="A98" s="101">
        <v>35</v>
      </c>
      <c r="B98" s="100" t="s">
        <v>2897</v>
      </c>
      <c r="C98" s="100" t="s">
        <v>2592</v>
      </c>
      <c r="D98" s="100" t="s">
        <v>2593</v>
      </c>
      <c r="E98" s="100" t="s">
        <v>2594</v>
      </c>
      <c r="F98" s="102" t="s">
        <v>2535</v>
      </c>
      <c r="G98" s="100"/>
      <c r="H98" s="103" t="s">
        <v>2595</v>
      </c>
      <c r="I98" t="str">
        <f>CONCATENATE(A98,"-",B98)</f>
        <v>35-Student Group Deposits</v>
      </c>
    </row>
    <row r="99" spans="1:9">
      <c r="A99" s="96">
        <v>90</v>
      </c>
      <c r="B99" t="s">
        <v>2804</v>
      </c>
      <c r="C99" t="s">
        <v>2805</v>
      </c>
      <c r="D99" t="s">
        <v>2806</v>
      </c>
      <c r="E99" t="s">
        <v>2807</v>
      </c>
      <c r="F99" s="97" t="s">
        <v>2506</v>
      </c>
      <c r="H99" s="99" t="s">
        <v>2808</v>
      </c>
      <c r="I99" t="str">
        <f>CONCATENATE(A99,"-",B99)</f>
        <v>90-Technology Review</v>
      </c>
    </row>
    <row r="100" spans="1:9">
      <c r="A100" s="96">
        <v>97</v>
      </c>
      <c r="B100" t="s">
        <v>2955</v>
      </c>
      <c r="C100" s="111" t="s">
        <v>2833</v>
      </c>
      <c r="D100" s="111" t="s">
        <v>2834</v>
      </c>
      <c r="E100" t="s">
        <v>2835</v>
      </c>
      <c r="F100" s="97"/>
      <c r="H100" s="99" t="s">
        <v>2836</v>
      </c>
      <c r="I100" t="str">
        <f>CONCATENATE(A100,"-",B100)</f>
        <v>97-Terrascope</v>
      </c>
    </row>
    <row r="101" spans="1:9">
      <c r="A101" s="96">
        <v>22</v>
      </c>
      <c r="B101" t="s">
        <v>2884</v>
      </c>
      <c r="C101" t="s">
        <v>2518</v>
      </c>
      <c r="D101" t="s">
        <v>2519</v>
      </c>
      <c r="E101" t="s">
        <v>2520</v>
      </c>
      <c r="F101" s="97" t="s">
        <v>2537</v>
      </c>
      <c r="H101" s="99" t="s">
        <v>2522</v>
      </c>
      <c r="I101" t="str">
        <f>CONCATENATE(A101,"-",B101)</f>
        <v>22-Thirsty Ear</v>
      </c>
    </row>
    <row r="102" spans="1:9">
      <c r="A102" s="96">
        <v>17</v>
      </c>
      <c r="B102" t="s">
        <v>2879</v>
      </c>
      <c r="C102" t="s">
        <v>2513</v>
      </c>
      <c r="D102" t="s">
        <v>2514</v>
      </c>
      <c r="E102" t="s">
        <v>2515</v>
      </c>
      <c r="F102" s="97" t="s">
        <v>2516</v>
      </c>
      <c r="H102" s="99" t="s">
        <v>2517</v>
      </c>
      <c r="I102" t="str">
        <f>CONCATENATE(A102,"-",B102)</f>
        <v>17-TLO</v>
      </c>
    </row>
    <row r="103" spans="1:9">
      <c r="A103" s="101">
        <v>51</v>
      </c>
      <c r="B103" s="100" t="s">
        <v>2913</v>
      </c>
      <c r="C103" s="100" t="s">
        <v>2660</v>
      </c>
      <c r="D103" s="100" t="s">
        <v>2661</v>
      </c>
      <c r="E103" s="100" t="s">
        <v>2662</v>
      </c>
      <c r="F103" s="102"/>
      <c r="G103" s="100"/>
      <c r="H103" s="103" t="s">
        <v>2663</v>
      </c>
      <c r="I103" t="str">
        <f>CONCATENATE(A103,"-",B103)</f>
        <v>51-UAAP</v>
      </c>
    </row>
    <row r="104" spans="1:9">
      <c r="A104" s="96">
        <v>107</v>
      </c>
      <c r="B104" s="100" t="s">
        <v>2965</v>
      </c>
      <c r="C104" s="111" t="s">
        <v>2869</v>
      </c>
      <c r="D104" s="111" t="s">
        <v>2870</v>
      </c>
      <c r="E104" s="100" t="s">
        <v>2871</v>
      </c>
      <c r="F104" s="97"/>
      <c r="H104" s="99" t="s">
        <v>2872</v>
      </c>
      <c r="I104" t="str">
        <f>CONCATENATE(A104,"-",B104)</f>
        <v>107-UPOP</v>
      </c>
    </row>
    <row r="105" spans="1:9">
      <c r="A105" s="96">
        <v>29</v>
      </c>
      <c r="B105" t="s">
        <v>2891</v>
      </c>
      <c r="C105" t="s">
        <v>2566</v>
      </c>
      <c r="D105" t="s">
        <v>2567</v>
      </c>
      <c r="E105" t="s">
        <v>2568</v>
      </c>
      <c r="F105" s="97"/>
      <c r="H105" s="99" t="s">
        <v>2569</v>
      </c>
      <c r="I105" t="str">
        <f>CONCATENATE(A105,"-",B105)</f>
        <v>29-Urban Studies &amp; Planning</v>
      </c>
    </row>
  </sheetData>
  <sortState ref="A3:I105">
    <sortCondition ref="B3:B105"/>
  </sortState>
  <hyperlinks>
    <hyperlink ref="H16" r:id="rId1"/>
    <hyperlink ref="H91" r:id="rId2"/>
    <hyperlink ref="H97" r:id="rId3"/>
    <hyperlink ref="H76" r:id="rId4"/>
    <hyperlink ref="H32" r:id="rId5"/>
    <hyperlink ref="H77" r:id="rId6"/>
    <hyperlink ref="H67" r:id="rId7"/>
    <hyperlink ref="H15" r:id="rId8"/>
    <hyperlink ref="H82" r:id="rId9"/>
    <hyperlink ref="H11" r:id="rId10"/>
    <hyperlink ref="H92" r:id="rId11"/>
    <hyperlink ref="H41" r:id="rId12"/>
    <hyperlink ref="H24" r:id="rId13"/>
    <hyperlink ref="H57" r:id="rId14"/>
    <hyperlink ref="H84" r:id="rId15"/>
    <hyperlink ref="H26" r:id="rId16"/>
    <hyperlink ref="H39" r:id="rId17"/>
    <hyperlink ref="H55" r:id="rId18"/>
    <hyperlink ref="H53" r:id="rId19" display="cjbeal@mit.edu "/>
    <hyperlink ref="H51" r:id="rId20"/>
    <hyperlink ref="H60" r:id="rId21"/>
    <hyperlink ref="H61" r:id="rId22"/>
    <hyperlink ref="H48" r:id="rId23"/>
    <hyperlink ref="H68" r:id="rId24"/>
    <hyperlink ref="H86" r:id="rId25"/>
    <hyperlink ref="H103" r:id="rId26"/>
    <hyperlink ref="H37" r:id="rId27"/>
    <hyperlink ref="H5" r:id="rId28"/>
    <hyperlink ref="H96" r:id="rId29"/>
    <hyperlink ref="H71" r:id="rId30"/>
    <hyperlink ref="H33" r:id="rId31"/>
    <hyperlink ref="H10" r:id="rId32"/>
    <hyperlink ref="H85" r:id="rId33"/>
    <hyperlink ref="H36" r:id="rId34"/>
    <hyperlink ref="H93" r:id="rId35"/>
    <hyperlink ref="H20" r:id="rId36"/>
    <hyperlink ref="H88" r:id="rId37"/>
    <hyperlink ref="H22" r:id="rId38"/>
    <hyperlink ref="H52" r:id="rId39"/>
    <hyperlink ref="H35" r:id="rId40"/>
    <hyperlink ref="H38" r:id="rId41"/>
    <hyperlink ref="H4" r:id="rId42"/>
    <hyperlink ref="H44" r:id="rId43"/>
    <hyperlink ref="H94" r:id="rId44" display="tdownes@mit.edu"/>
    <hyperlink ref="H49" r:id="rId45"/>
    <hyperlink ref="H58" r:id="rId46"/>
    <hyperlink ref="H56" r:id="rId47"/>
    <hyperlink ref="H21" r:id="rId48"/>
    <hyperlink ref="H30" r:id="rId49"/>
    <hyperlink ref="H74" r:id="rId50"/>
    <hyperlink ref="H50" r:id="rId51" display="shansky@mit.edu"/>
    <hyperlink ref="H3" r:id="rId52"/>
    <hyperlink ref="H79" r:id="rId53"/>
    <hyperlink ref="H90" r:id="rId54"/>
    <hyperlink ref="H89" r:id="rId55"/>
    <hyperlink ref="H81" r:id="rId56"/>
    <hyperlink ref="H54" r:id="rId57"/>
    <hyperlink ref="H18" r:id="rId58"/>
    <hyperlink ref="H47" r:id="rId59"/>
    <hyperlink ref="H63" r:id="rId60"/>
    <hyperlink ref="H59" r:id="rId61"/>
    <hyperlink ref="F94" r:id="rId62"/>
    <hyperlink ref="H13" r:id="rId63"/>
    <hyperlink ref="H100" r:id="rId64"/>
    <hyperlink ref="H6" r:id="rId65"/>
    <hyperlink ref="H25" r:id="rId66"/>
    <hyperlink ref="H40" r:id="rId67"/>
    <hyperlink ref="H73" r:id="rId68"/>
    <hyperlink ref="H72" r:id="rId69"/>
    <hyperlink ref="H8" r:id="rId70"/>
    <hyperlink ref="H43" r:id="rId71"/>
    <hyperlink ref="H78" r:id="rId72"/>
    <hyperlink ref="H101" r:id="rId73"/>
    <hyperlink ref="H70" r:id="rId74"/>
    <hyperlink ref="H105" r:id="rId75"/>
    <hyperlink ref="H62" r:id="rId76"/>
    <hyperlink ref="H75" r:id="rId77"/>
    <hyperlink ref="H99" r:id="rId78"/>
    <hyperlink ref="H102" r:id="rId79"/>
    <hyperlink ref="H31" r:id="rId80"/>
    <hyperlink ref="H14" r:id="rId81"/>
    <hyperlink ref="H46" r:id="rId82"/>
    <hyperlink ref="H12" r:id="rId83"/>
    <hyperlink ref="H83" r:id="rId84"/>
    <hyperlink ref="H7" r:id="rId85"/>
    <hyperlink ref="H27" r:id="rId86"/>
    <hyperlink ref="H34" r:id="rId87"/>
    <hyperlink ref="H45" r:id="rId88"/>
    <hyperlink ref="H87" r:id="rId89"/>
    <hyperlink ref="H69" r:id="rId90"/>
    <hyperlink ref="H98" r:id="rId91"/>
    <hyperlink ref="H9" r:id="rId92"/>
    <hyperlink ref="H17" r:id="rId93"/>
    <hyperlink ref="H95" r:id="rId94"/>
    <hyperlink ref="H42" r:id="rId95"/>
    <hyperlink ref="H104" r:id="rId96"/>
    <hyperlink ref="H64" r:id="rId97"/>
    <hyperlink ref="H66" r:id="rId98"/>
    <hyperlink ref="H65" r:id="rId99"/>
  </hyperlinks>
  <pageMargins left="0.7" right="0.7" top="0.75" bottom="0.75" header="0.3" footer="0.3"/>
  <drawing r:id="rId100"/>
  <legacyDrawing r:id="rId1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82"/>
  <sheetViews>
    <sheetView topLeftCell="A67" workbookViewId="0">
      <selection activeCell="D17" sqref="D17"/>
    </sheetView>
  </sheetViews>
  <sheetFormatPr defaultColWidth="8.85546875" defaultRowHeight="15"/>
  <cols>
    <col min="1" max="1" width="12" style="1" bestFit="1" customWidth="1"/>
    <col min="2" max="2" width="7" style="1" bestFit="1" customWidth="1"/>
    <col min="3" max="3" width="31.7109375" style="1" bestFit="1" customWidth="1"/>
    <col min="4" max="4" width="24.7109375" style="1" bestFit="1" customWidth="1"/>
    <col min="5" max="8" width="8.85546875" style="1"/>
    <col min="9" max="9" width="39.7109375" style="1" bestFit="1" customWidth="1"/>
    <col min="10" max="17" width="8.85546875" style="1"/>
    <col min="18" max="18" width="14.140625" style="1" customWidth="1"/>
    <col min="19" max="19" width="18.140625" style="1" customWidth="1"/>
    <col min="20" max="16384" width="8.85546875" style="1"/>
  </cols>
  <sheetData>
    <row r="1" spans="1:11">
      <c r="B1" s="1" t="s">
        <v>9</v>
      </c>
      <c r="D1" s="1" t="s">
        <v>8</v>
      </c>
      <c r="F1" s="1" t="s">
        <v>208</v>
      </c>
      <c r="I1" s="1" t="s">
        <v>346</v>
      </c>
      <c r="J1" s="1" t="s">
        <v>347</v>
      </c>
    </row>
    <row r="2" spans="1:11">
      <c r="B2" s="2">
        <v>801035</v>
      </c>
      <c r="C2" s="1" t="str">
        <f t="shared" ref="C2:C65" si="0">CONCATENATE(B2,"-",D2)</f>
        <v>801035-Sales</v>
      </c>
      <c r="D2" s="1" t="str">
        <f>VLOOKUP(B2,I:J,2,FALSE)</f>
        <v>Sales</v>
      </c>
      <c r="F2" s="1" t="s">
        <v>198</v>
      </c>
      <c r="I2" s="1">
        <v>102072</v>
      </c>
      <c r="J2" s="1" t="s">
        <v>348</v>
      </c>
      <c r="K2" s="1">
        <v>102072</v>
      </c>
    </row>
    <row r="3" spans="1:11">
      <c r="B3" s="3">
        <v>801050</v>
      </c>
      <c r="C3" s="1" t="str">
        <f t="shared" si="0"/>
        <v>801050-Non Degree Program Fees</v>
      </c>
      <c r="D3" s="1" t="str">
        <f t="shared" ref="D3:D15" si="1">VLOOKUP(B3,I:J,2,FALSE)</f>
        <v>Non Degree Program Fees</v>
      </c>
      <c r="F3" s="1" t="s">
        <v>45</v>
      </c>
      <c r="I3" s="1">
        <v>102073</v>
      </c>
      <c r="J3" s="1" t="s">
        <v>349</v>
      </c>
      <c r="K3" s="1">
        <v>102073</v>
      </c>
    </row>
    <row r="4" spans="1:11">
      <c r="B4" s="3">
        <v>801018</v>
      </c>
      <c r="C4" s="1" t="str">
        <f t="shared" si="0"/>
        <v>801018-Income - Outside Services</v>
      </c>
      <c r="D4" s="1" t="str">
        <f t="shared" si="1"/>
        <v>Income - Outside Services</v>
      </c>
      <c r="F4" s="1" t="s">
        <v>17</v>
      </c>
      <c r="I4" s="1">
        <v>102074</v>
      </c>
      <c r="J4" s="1" t="s">
        <v>350</v>
      </c>
      <c r="K4" s="1">
        <v>102074</v>
      </c>
    </row>
    <row r="5" spans="1:11">
      <c r="B5" s="3">
        <v>801063</v>
      </c>
      <c r="C5" s="1" t="str">
        <f t="shared" si="0"/>
        <v>801063-Conferences &amp; Events Revenue</v>
      </c>
      <c r="D5" s="1" t="str">
        <f t="shared" si="1"/>
        <v>Conferences &amp; Events Revenue</v>
      </c>
      <c r="F5" s="1" t="s">
        <v>18</v>
      </c>
      <c r="I5" s="1">
        <v>102075</v>
      </c>
      <c r="J5" s="1" t="s">
        <v>351</v>
      </c>
      <c r="K5" s="1">
        <v>102075</v>
      </c>
    </row>
    <row r="6" spans="1:11">
      <c r="B6" s="4">
        <v>800304</v>
      </c>
      <c r="C6" s="1" t="str">
        <f t="shared" si="0"/>
        <v>800304-Fee Income</v>
      </c>
      <c r="D6" s="1" t="str">
        <f t="shared" si="1"/>
        <v>Fee Income</v>
      </c>
      <c r="F6" s="1" t="s">
        <v>19</v>
      </c>
      <c r="I6" s="1">
        <v>102076</v>
      </c>
      <c r="J6" s="1" t="s">
        <v>352</v>
      </c>
      <c r="K6" s="1">
        <v>102076</v>
      </c>
    </row>
    <row r="7" spans="1:11">
      <c r="A7" s="5"/>
      <c r="B7" s="3">
        <v>801053</v>
      </c>
      <c r="C7" s="1" t="str">
        <f t="shared" si="0"/>
        <v>801053-Subscriptions Revenue</v>
      </c>
      <c r="D7" s="1" t="str">
        <f t="shared" si="1"/>
        <v>Subscriptions Revenue</v>
      </c>
      <c r="F7" s="1" t="s">
        <v>20</v>
      </c>
      <c r="I7" s="1">
        <v>102077</v>
      </c>
      <c r="J7" s="1" t="s">
        <v>353</v>
      </c>
      <c r="K7" s="1">
        <v>102077</v>
      </c>
    </row>
    <row r="8" spans="1:11">
      <c r="A8" s="5"/>
      <c r="B8" s="6">
        <v>801055</v>
      </c>
      <c r="C8" s="1" t="str">
        <f t="shared" si="0"/>
        <v>801055-Medical/Dental Insurance Revenue</v>
      </c>
      <c r="D8" s="1" t="str">
        <f t="shared" si="1"/>
        <v>Medical/Dental Insurance Revenue</v>
      </c>
      <c r="F8" s="1" t="s">
        <v>21</v>
      </c>
      <c r="I8" s="1">
        <v>102078</v>
      </c>
      <c r="J8" s="1" t="s">
        <v>354</v>
      </c>
      <c r="K8" s="1">
        <v>102078</v>
      </c>
    </row>
    <row r="9" spans="1:11">
      <c r="A9" s="5"/>
      <c r="B9" s="3">
        <v>801054</v>
      </c>
      <c r="C9" s="1" t="str">
        <f t="shared" si="0"/>
        <v>801054-Transcript Fees</v>
      </c>
      <c r="D9" s="1" t="str">
        <f t="shared" si="1"/>
        <v>Transcript Fees</v>
      </c>
      <c r="F9" s="1" t="s">
        <v>22</v>
      </c>
      <c r="I9" s="1">
        <v>102079</v>
      </c>
      <c r="J9" s="1" t="s">
        <v>355</v>
      </c>
      <c r="K9" s="1">
        <v>102079</v>
      </c>
    </row>
    <row r="10" spans="1:11">
      <c r="A10" s="5"/>
      <c r="B10" s="3">
        <v>800600</v>
      </c>
      <c r="C10" s="1" t="str">
        <f t="shared" si="0"/>
        <v>800600-Sponsored Billings</v>
      </c>
      <c r="D10" s="1" t="str">
        <f t="shared" si="1"/>
        <v>Sponsored Billings</v>
      </c>
      <c r="F10" s="1" t="s">
        <v>23</v>
      </c>
      <c r="I10" s="1">
        <v>102080</v>
      </c>
      <c r="J10" s="1" t="s">
        <v>356</v>
      </c>
      <c r="K10" s="1">
        <v>102080</v>
      </c>
    </row>
    <row r="11" spans="1:11">
      <c r="A11" s="5"/>
      <c r="B11" s="3">
        <v>801019</v>
      </c>
      <c r="C11" s="1" t="str">
        <f t="shared" si="0"/>
        <v>801019-Permissions Revenue</v>
      </c>
      <c r="D11" s="1" t="str">
        <f t="shared" si="1"/>
        <v>Permissions Revenue</v>
      </c>
      <c r="F11" s="1" t="s">
        <v>24</v>
      </c>
      <c r="I11" s="1">
        <v>102081</v>
      </c>
      <c r="J11" s="1" t="s">
        <v>357</v>
      </c>
      <c r="K11" s="1">
        <v>102081</v>
      </c>
    </row>
    <row r="12" spans="1:11">
      <c r="A12" s="5"/>
      <c r="B12" s="3">
        <v>800311</v>
      </c>
      <c r="C12" s="1" t="str">
        <f t="shared" si="0"/>
        <v>800311-Expense Reimbursement</v>
      </c>
      <c r="D12" s="1" t="str">
        <f t="shared" si="1"/>
        <v>Expense Reimbursement</v>
      </c>
      <c r="F12" s="1" t="s">
        <v>25</v>
      </c>
      <c r="I12" s="1">
        <v>102082</v>
      </c>
      <c r="J12" s="1" t="s">
        <v>358</v>
      </c>
      <c r="K12" s="1">
        <v>102082</v>
      </c>
    </row>
    <row r="13" spans="1:11">
      <c r="A13" s="5"/>
      <c r="B13" s="3">
        <v>801021</v>
      </c>
      <c r="C13" s="1" t="str">
        <f t="shared" si="0"/>
        <v>801021-Income - Building Usage</v>
      </c>
      <c r="D13" s="1" t="str">
        <f t="shared" si="1"/>
        <v>Income - Building Usage</v>
      </c>
      <c r="F13" s="1" t="s">
        <v>26</v>
      </c>
      <c r="I13" s="1">
        <v>102083</v>
      </c>
      <c r="J13" s="1" t="s">
        <v>359</v>
      </c>
      <c r="K13" s="1">
        <v>102083</v>
      </c>
    </row>
    <row r="14" spans="1:11">
      <c r="A14" s="5"/>
      <c r="B14" s="3">
        <v>420050</v>
      </c>
      <c r="C14" s="1" t="str">
        <f t="shared" si="0"/>
        <v>420050-Travel Expenses</v>
      </c>
      <c r="D14" s="1" t="str">
        <f t="shared" si="1"/>
        <v>Travel Expenses</v>
      </c>
      <c r="F14" s="1" t="s">
        <v>27</v>
      </c>
      <c r="I14" s="1">
        <v>102084</v>
      </c>
      <c r="J14" s="1" t="s">
        <v>360</v>
      </c>
      <c r="K14" s="1">
        <v>102084</v>
      </c>
    </row>
    <row r="15" spans="1:11">
      <c r="A15" s="5"/>
      <c r="B15" s="3">
        <v>420070</v>
      </c>
      <c r="C15" s="1" t="str">
        <f t="shared" si="0"/>
        <v>420070-Travel-Foreign Expenses</v>
      </c>
      <c r="D15" s="1" t="str">
        <f t="shared" si="1"/>
        <v>Travel-Foreign Expenses</v>
      </c>
      <c r="F15" s="1" t="s">
        <v>28</v>
      </c>
      <c r="I15" s="1">
        <v>102085</v>
      </c>
      <c r="J15" s="1" t="s">
        <v>361</v>
      </c>
      <c r="K15" s="1">
        <v>102085</v>
      </c>
    </row>
    <row r="16" spans="1:11">
      <c r="A16" s="5"/>
      <c r="B16" s="3"/>
      <c r="C16" s="1" t="str">
        <f t="shared" si="0"/>
        <v>-</v>
      </c>
      <c r="F16" s="1" t="s">
        <v>29</v>
      </c>
      <c r="I16" s="1">
        <v>102086</v>
      </c>
      <c r="J16" s="1" t="s">
        <v>362</v>
      </c>
      <c r="K16" s="1">
        <v>102086</v>
      </c>
    </row>
    <row r="17" spans="1:11">
      <c r="A17" s="5"/>
      <c r="B17" s="3"/>
      <c r="C17" s="1" t="str">
        <f t="shared" si="0"/>
        <v>-</v>
      </c>
      <c r="F17" s="1" t="s">
        <v>30</v>
      </c>
      <c r="I17" s="1">
        <v>102087</v>
      </c>
      <c r="J17" s="1" t="s">
        <v>363</v>
      </c>
      <c r="K17" s="1">
        <v>102087</v>
      </c>
    </row>
    <row r="18" spans="1:11">
      <c r="A18" s="5"/>
      <c r="B18" s="3"/>
      <c r="C18" s="1" t="str">
        <f t="shared" si="0"/>
        <v>-</v>
      </c>
      <c r="F18" s="1" t="s">
        <v>31</v>
      </c>
      <c r="I18" s="1">
        <v>102088</v>
      </c>
      <c r="J18" s="1" t="s">
        <v>364</v>
      </c>
      <c r="K18" s="1">
        <v>102088</v>
      </c>
    </row>
    <row r="19" spans="1:11">
      <c r="A19" s="5"/>
      <c r="B19" s="3"/>
      <c r="C19" s="1" t="str">
        <f t="shared" si="0"/>
        <v>-</v>
      </c>
      <c r="F19" s="1" t="s">
        <v>32</v>
      </c>
      <c r="I19" s="1">
        <v>102089</v>
      </c>
      <c r="J19" s="1" t="s">
        <v>365</v>
      </c>
      <c r="K19" s="1">
        <v>102089</v>
      </c>
    </row>
    <row r="20" spans="1:11">
      <c r="A20" s="5"/>
      <c r="B20" s="6"/>
      <c r="C20" s="1" t="str">
        <f t="shared" si="0"/>
        <v>-</v>
      </c>
      <c r="F20" s="1" t="s">
        <v>33</v>
      </c>
      <c r="I20" s="1">
        <v>102090</v>
      </c>
      <c r="J20" s="1" t="s">
        <v>366</v>
      </c>
      <c r="K20" s="1">
        <v>102090</v>
      </c>
    </row>
    <row r="21" spans="1:11">
      <c r="A21" s="5"/>
      <c r="B21" s="3"/>
      <c r="C21" s="1" t="str">
        <f t="shared" si="0"/>
        <v>-</v>
      </c>
      <c r="F21" s="1" t="s">
        <v>34</v>
      </c>
      <c r="I21" s="1">
        <v>102091</v>
      </c>
      <c r="J21" s="1" t="s">
        <v>367</v>
      </c>
      <c r="K21" s="1">
        <v>102091</v>
      </c>
    </row>
    <row r="22" spans="1:11">
      <c r="B22" s="6"/>
      <c r="C22" s="1" t="str">
        <f t="shared" si="0"/>
        <v>-</v>
      </c>
      <c r="F22" s="1" t="s">
        <v>35</v>
      </c>
      <c r="I22" s="1">
        <v>102092</v>
      </c>
      <c r="J22" s="1" t="s">
        <v>368</v>
      </c>
      <c r="K22" s="1">
        <v>102092</v>
      </c>
    </row>
    <row r="23" spans="1:11">
      <c r="B23" s="3"/>
      <c r="C23" s="1" t="str">
        <f t="shared" si="0"/>
        <v>-</v>
      </c>
      <c r="F23" s="1" t="s">
        <v>36</v>
      </c>
      <c r="I23" s="1">
        <v>102093</v>
      </c>
      <c r="J23" s="1" t="s">
        <v>369</v>
      </c>
      <c r="K23" s="1">
        <v>102093</v>
      </c>
    </row>
    <row r="24" spans="1:11">
      <c r="B24" s="3"/>
      <c r="C24" s="1" t="str">
        <f t="shared" si="0"/>
        <v>-</v>
      </c>
      <c r="F24" s="1" t="s">
        <v>37</v>
      </c>
      <c r="I24" s="1">
        <v>102094</v>
      </c>
      <c r="J24" s="1" t="s">
        <v>370</v>
      </c>
      <c r="K24" s="1">
        <v>102094</v>
      </c>
    </row>
    <row r="25" spans="1:11">
      <c r="B25" s="3"/>
      <c r="C25" s="1" t="str">
        <f t="shared" si="0"/>
        <v>-</v>
      </c>
      <c r="F25" s="1" t="s">
        <v>38</v>
      </c>
      <c r="I25" s="1">
        <v>102095</v>
      </c>
      <c r="J25" s="1" t="s">
        <v>371</v>
      </c>
      <c r="K25" s="1">
        <v>102095</v>
      </c>
    </row>
    <row r="26" spans="1:11">
      <c r="B26" s="3"/>
      <c r="C26" s="1" t="str">
        <f t="shared" si="0"/>
        <v>-</v>
      </c>
      <c r="F26" s="1" t="s">
        <v>39</v>
      </c>
      <c r="I26" s="1">
        <v>102096</v>
      </c>
      <c r="J26" s="1" t="s">
        <v>372</v>
      </c>
      <c r="K26" s="1">
        <v>102096</v>
      </c>
    </row>
    <row r="27" spans="1:11">
      <c r="B27" s="3"/>
      <c r="C27" s="1" t="str">
        <f t="shared" si="0"/>
        <v>-</v>
      </c>
      <c r="F27" s="1" t="s">
        <v>40</v>
      </c>
      <c r="I27" s="1">
        <v>102097</v>
      </c>
      <c r="J27" s="1" t="s">
        <v>373</v>
      </c>
      <c r="K27" s="1">
        <v>102097</v>
      </c>
    </row>
    <row r="28" spans="1:11">
      <c r="B28" s="3"/>
      <c r="C28" s="1" t="str">
        <f t="shared" si="0"/>
        <v>-</v>
      </c>
      <c r="F28" s="1" t="s">
        <v>41</v>
      </c>
      <c r="I28" s="1">
        <v>102098</v>
      </c>
      <c r="J28" s="1" t="s">
        <v>374</v>
      </c>
      <c r="K28" s="1">
        <v>102098</v>
      </c>
    </row>
    <row r="29" spans="1:11">
      <c r="B29" s="3"/>
      <c r="C29" s="1" t="str">
        <f t="shared" si="0"/>
        <v>-</v>
      </c>
      <c r="F29" s="1" t="s">
        <v>42</v>
      </c>
      <c r="I29" s="1">
        <v>102099</v>
      </c>
      <c r="J29" s="1" t="s">
        <v>375</v>
      </c>
      <c r="K29" s="1">
        <v>102099</v>
      </c>
    </row>
    <row r="30" spans="1:11">
      <c r="B30" s="3"/>
      <c r="C30" s="1" t="str">
        <f t="shared" si="0"/>
        <v>-</v>
      </c>
      <c r="F30" s="1" t="s">
        <v>43</v>
      </c>
      <c r="I30" s="1">
        <v>102100</v>
      </c>
      <c r="J30" s="1" t="s">
        <v>376</v>
      </c>
      <c r="K30" s="1">
        <v>102100</v>
      </c>
    </row>
    <row r="31" spans="1:11">
      <c r="B31" s="3"/>
      <c r="C31" s="1" t="str">
        <f t="shared" si="0"/>
        <v>-</v>
      </c>
      <c r="F31" s="1" t="s">
        <v>44</v>
      </c>
      <c r="I31" s="1">
        <v>102101</v>
      </c>
      <c r="J31" s="1" t="s">
        <v>377</v>
      </c>
      <c r="K31" s="1">
        <v>102101</v>
      </c>
    </row>
    <row r="32" spans="1:11">
      <c r="B32" s="3"/>
      <c r="C32" s="1" t="str">
        <f t="shared" si="0"/>
        <v>-</v>
      </c>
      <c r="F32" s="1" t="s">
        <v>46</v>
      </c>
      <c r="I32" s="1">
        <v>102102</v>
      </c>
      <c r="J32" s="1" t="s">
        <v>378</v>
      </c>
      <c r="K32" s="1">
        <v>102102</v>
      </c>
    </row>
    <row r="33" spans="2:11">
      <c r="B33" s="3"/>
      <c r="C33" s="1" t="str">
        <f t="shared" si="0"/>
        <v>-</v>
      </c>
      <c r="F33" s="1" t="s">
        <v>47</v>
      </c>
      <c r="I33" s="1">
        <v>102103</v>
      </c>
      <c r="J33" s="1" t="s">
        <v>379</v>
      </c>
      <c r="K33" s="1">
        <v>102103</v>
      </c>
    </row>
    <row r="34" spans="2:11">
      <c r="B34" s="4"/>
      <c r="C34" s="1" t="str">
        <f t="shared" si="0"/>
        <v>-</v>
      </c>
      <c r="F34" s="1" t="s">
        <v>48</v>
      </c>
      <c r="I34" s="1">
        <v>102104</v>
      </c>
      <c r="J34" s="1" t="s">
        <v>380</v>
      </c>
      <c r="K34" s="1">
        <v>102104</v>
      </c>
    </row>
    <row r="35" spans="2:11">
      <c r="B35" s="6"/>
      <c r="C35" s="1" t="str">
        <f t="shared" si="0"/>
        <v>-</v>
      </c>
      <c r="F35" s="1" t="s">
        <v>49</v>
      </c>
      <c r="I35" s="1">
        <v>102105</v>
      </c>
      <c r="J35" s="1" t="s">
        <v>381</v>
      </c>
      <c r="K35" s="1">
        <v>102105</v>
      </c>
    </row>
    <row r="36" spans="2:11">
      <c r="B36" s="3"/>
      <c r="C36" s="1" t="str">
        <f t="shared" si="0"/>
        <v>-</v>
      </c>
      <c r="F36" s="1" t="s">
        <v>50</v>
      </c>
      <c r="I36" s="1">
        <v>102106</v>
      </c>
      <c r="J36" s="1" t="s">
        <v>382</v>
      </c>
      <c r="K36" s="1">
        <v>102106</v>
      </c>
    </row>
    <row r="37" spans="2:11">
      <c r="B37" s="3"/>
      <c r="C37" s="1" t="str">
        <f t="shared" si="0"/>
        <v>-</v>
      </c>
      <c r="F37" s="1" t="s">
        <v>51</v>
      </c>
      <c r="I37" s="1">
        <v>102107</v>
      </c>
      <c r="J37" s="1" t="s">
        <v>383</v>
      </c>
      <c r="K37" s="1">
        <v>102107</v>
      </c>
    </row>
    <row r="38" spans="2:11">
      <c r="B38" s="6"/>
      <c r="C38" s="1" t="str">
        <f t="shared" si="0"/>
        <v>-</v>
      </c>
      <c r="F38" s="1" t="s">
        <v>52</v>
      </c>
      <c r="I38" s="1">
        <v>102108</v>
      </c>
      <c r="J38" s="1" t="s">
        <v>384</v>
      </c>
      <c r="K38" s="1">
        <v>102108</v>
      </c>
    </row>
    <row r="39" spans="2:11">
      <c r="B39" s="3"/>
      <c r="C39" s="1" t="str">
        <f t="shared" si="0"/>
        <v>-</v>
      </c>
      <c r="F39" s="1" t="s">
        <v>53</v>
      </c>
      <c r="I39" s="1">
        <v>102109</v>
      </c>
      <c r="J39" s="1" t="s">
        <v>385</v>
      </c>
      <c r="K39" s="1">
        <v>102109</v>
      </c>
    </row>
    <row r="40" spans="2:11">
      <c r="B40" s="3"/>
      <c r="C40" s="1" t="str">
        <f t="shared" si="0"/>
        <v>-</v>
      </c>
      <c r="F40" s="1" t="s">
        <v>54</v>
      </c>
      <c r="I40" s="1">
        <v>102110</v>
      </c>
      <c r="J40" s="1" t="s">
        <v>386</v>
      </c>
      <c r="K40" s="1">
        <v>102110</v>
      </c>
    </row>
    <row r="41" spans="2:11">
      <c r="B41" s="3"/>
      <c r="C41" s="1" t="str">
        <f t="shared" si="0"/>
        <v>-</v>
      </c>
      <c r="F41" s="1" t="s">
        <v>55</v>
      </c>
      <c r="I41" s="1">
        <v>102111</v>
      </c>
      <c r="J41" s="1" t="s">
        <v>387</v>
      </c>
      <c r="K41" s="1">
        <v>102111</v>
      </c>
    </row>
    <row r="42" spans="2:11">
      <c r="B42" s="3"/>
      <c r="C42" s="1" t="str">
        <f t="shared" si="0"/>
        <v>-</v>
      </c>
      <c r="F42" s="1" t="s">
        <v>56</v>
      </c>
      <c r="I42" s="1">
        <v>102112</v>
      </c>
      <c r="J42" s="1" t="s">
        <v>388</v>
      </c>
      <c r="K42" s="1">
        <v>102112</v>
      </c>
    </row>
    <row r="43" spans="2:11">
      <c r="B43" s="3"/>
      <c r="C43" s="1" t="str">
        <f t="shared" si="0"/>
        <v>-</v>
      </c>
      <c r="F43" s="1" t="s">
        <v>57</v>
      </c>
      <c r="I43" s="1">
        <v>102113</v>
      </c>
      <c r="J43" s="1" t="s">
        <v>389</v>
      </c>
      <c r="K43" s="1">
        <v>102113</v>
      </c>
    </row>
    <row r="44" spans="2:11">
      <c r="B44" s="6"/>
      <c r="C44" s="1" t="str">
        <f t="shared" si="0"/>
        <v>-</v>
      </c>
      <c r="F44" s="1" t="s">
        <v>58</v>
      </c>
      <c r="I44" s="1">
        <v>102114</v>
      </c>
      <c r="J44" s="1" t="s">
        <v>390</v>
      </c>
      <c r="K44" s="1">
        <v>102114</v>
      </c>
    </row>
    <row r="45" spans="2:11">
      <c r="B45" s="3"/>
      <c r="C45" s="1" t="str">
        <f t="shared" si="0"/>
        <v>-</v>
      </c>
      <c r="F45" s="1" t="s">
        <v>59</v>
      </c>
      <c r="I45" s="1">
        <v>102115</v>
      </c>
      <c r="J45" s="1" t="s">
        <v>391</v>
      </c>
      <c r="K45" s="1">
        <v>102115</v>
      </c>
    </row>
    <row r="46" spans="2:11">
      <c r="B46" s="3"/>
      <c r="C46" s="1" t="str">
        <f t="shared" si="0"/>
        <v>-</v>
      </c>
      <c r="F46" s="1" t="s">
        <v>60</v>
      </c>
      <c r="I46" s="1">
        <v>102116</v>
      </c>
      <c r="J46" s="1" t="s">
        <v>392</v>
      </c>
      <c r="K46" s="1">
        <v>102116</v>
      </c>
    </row>
    <row r="47" spans="2:11">
      <c r="B47" s="3"/>
      <c r="C47" s="1" t="str">
        <f t="shared" si="0"/>
        <v>-</v>
      </c>
      <c r="F47" s="1" t="s">
        <v>61</v>
      </c>
      <c r="I47" s="1">
        <v>102117</v>
      </c>
      <c r="J47" s="1" t="s">
        <v>393</v>
      </c>
      <c r="K47" s="1">
        <v>102117</v>
      </c>
    </row>
    <row r="48" spans="2:11">
      <c r="B48" s="3"/>
      <c r="C48" s="1" t="str">
        <f t="shared" si="0"/>
        <v>-</v>
      </c>
      <c r="F48" s="1" t="s">
        <v>62</v>
      </c>
      <c r="I48" s="1">
        <v>102118</v>
      </c>
      <c r="J48" s="1" t="s">
        <v>394</v>
      </c>
      <c r="K48" s="1">
        <v>102118</v>
      </c>
    </row>
    <row r="49" spans="2:11">
      <c r="B49" s="3"/>
      <c r="C49" s="1" t="str">
        <f t="shared" si="0"/>
        <v>-</v>
      </c>
      <c r="F49" s="1" t="s">
        <v>63</v>
      </c>
      <c r="I49" s="1">
        <v>102119</v>
      </c>
      <c r="J49" s="1" t="s">
        <v>395</v>
      </c>
      <c r="K49" s="1">
        <v>102119</v>
      </c>
    </row>
    <row r="50" spans="2:11">
      <c r="B50" s="3"/>
      <c r="C50" s="1" t="str">
        <f t="shared" si="0"/>
        <v>-</v>
      </c>
      <c r="F50" s="1" t="s">
        <v>64</v>
      </c>
      <c r="I50" s="1">
        <v>102120</v>
      </c>
      <c r="J50" s="1" t="s">
        <v>396</v>
      </c>
      <c r="K50" s="1">
        <v>102120</v>
      </c>
    </row>
    <row r="51" spans="2:11">
      <c r="B51" s="3"/>
      <c r="C51" s="1" t="str">
        <f t="shared" si="0"/>
        <v>-</v>
      </c>
      <c r="F51" s="1" t="s">
        <v>65</v>
      </c>
      <c r="I51" s="1">
        <v>102121</v>
      </c>
      <c r="J51" s="1" t="s">
        <v>397</v>
      </c>
      <c r="K51" s="1">
        <v>102121</v>
      </c>
    </row>
    <row r="52" spans="2:11">
      <c r="B52" s="3"/>
      <c r="C52" s="1" t="str">
        <f t="shared" si="0"/>
        <v>-</v>
      </c>
      <c r="F52" s="1" t="s">
        <v>66</v>
      </c>
      <c r="I52" s="1">
        <v>102122</v>
      </c>
      <c r="J52" s="1" t="s">
        <v>398</v>
      </c>
      <c r="K52" s="1">
        <v>102122</v>
      </c>
    </row>
    <row r="53" spans="2:11">
      <c r="B53" s="3"/>
      <c r="C53" s="1" t="str">
        <f t="shared" si="0"/>
        <v>-</v>
      </c>
      <c r="F53" s="1" t="s">
        <v>67</v>
      </c>
      <c r="I53" s="1">
        <v>102123</v>
      </c>
      <c r="J53" s="1" t="s">
        <v>399</v>
      </c>
      <c r="K53" s="1">
        <v>102123</v>
      </c>
    </row>
    <row r="54" spans="2:11">
      <c r="B54" s="3"/>
      <c r="C54" s="1" t="str">
        <f t="shared" si="0"/>
        <v>-</v>
      </c>
      <c r="F54" s="1" t="s">
        <v>68</v>
      </c>
      <c r="I54" s="1">
        <v>102124</v>
      </c>
      <c r="J54" s="1" t="s">
        <v>400</v>
      </c>
      <c r="K54" s="1">
        <v>102124</v>
      </c>
    </row>
    <row r="55" spans="2:11">
      <c r="B55" s="6"/>
      <c r="C55" s="1" t="str">
        <f t="shared" si="0"/>
        <v>-</v>
      </c>
      <c r="F55" s="1" t="s">
        <v>69</v>
      </c>
      <c r="I55" s="1">
        <v>102125</v>
      </c>
      <c r="J55" s="1" t="s">
        <v>401</v>
      </c>
      <c r="K55" s="1">
        <v>102125</v>
      </c>
    </row>
    <row r="56" spans="2:11">
      <c r="B56" s="3"/>
      <c r="C56" s="1" t="str">
        <f t="shared" si="0"/>
        <v>-</v>
      </c>
      <c r="F56" s="1" t="s">
        <v>70</v>
      </c>
      <c r="I56" s="1">
        <v>102126</v>
      </c>
      <c r="J56" s="1" t="s">
        <v>402</v>
      </c>
      <c r="K56" s="1">
        <v>102126</v>
      </c>
    </row>
    <row r="57" spans="2:11">
      <c r="B57" s="3"/>
      <c r="C57" s="1" t="str">
        <f t="shared" si="0"/>
        <v>-</v>
      </c>
      <c r="F57" s="1" t="s">
        <v>71</v>
      </c>
      <c r="I57" s="1">
        <v>102127</v>
      </c>
      <c r="J57" s="1" t="s">
        <v>403</v>
      </c>
      <c r="K57" s="1">
        <v>102127</v>
      </c>
    </row>
    <row r="58" spans="2:11">
      <c r="B58" s="3"/>
      <c r="C58" s="1" t="str">
        <f t="shared" si="0"/>
        <v>-</v>
      </c>
      <c r="F58" s="1" t="s">
        <v>72</v>
      </c>
      <c r="I58" s="1">
        <v>102128</v>
      </c>
      <c r="J58" s="1" t="s">
        <v>404</v>
      </c>
      <c r="K58" s="1">
        <v>102128</v>
      </c>
    </row>
    <row r="59" spans="2:11">
      <c r="B59" s="3"/>
      <c r="C59" s="1" t="str">
        <f t="shared" si="0"/>
        <v>-</v>
      </c>
      <c r="F59" s="1" t="s">
        <v>73</v>
      </c>
      <c r="I59" s="1">
        <v>102129</v>
      </c>
      <c r="J59" s="1" t="s">
        <v>405</v>
      </c>
      <c r="K59" s="1">
        <v>102129</v>
      </c>
    </row>
    <row r="60" spans="2:11">
      <c r="B60" s="3"/>
      <c r="C60" s="1" t="str">
        <f t="shared" si="0"/>
        <v>-</v>
      </c>
      <c r="F60" s="1" t="s">
        <v>74</v>
      </c>
      <c r="I60" s="1">
        <v>102130</v>
      </c>
      <c r="J60" s="1" t="s">
        <v>406</v>
      </c>
      <c r="K60" s="1">
        <v>102130</v>
      </c>
    </row>
    <row r="61" spans="2:11">
      <c r="B61" s="3"/>
      <c r="C61" s="1" t="str">
        <f t="shared" si="0"/>
        <v>-</v>
      </c>
      <c r="F61" s="1" t="s">
        <v>75</v>
      </c>
      <c r="I61" s="1">
        <v>102131</v>
      </c>
      <c r="J61" s="1" t="s">
        <v>407</v>
      </c>
      <c r="K61" s="1">
        <v>102131</v>
      </c>
    </row>
    <row r="62" spans="2:11">
      <c r="B62" s="3"/>
      <c r="C62" s="1" t="str">
        <f t="shared" si="0"/>
        <v>-</v>
      </c>
      <c r="F62" s="1" t="s">
        <v>76</v>
      </c>
      <c r="I62" s="1">
        <v>102132</v>
      </c>
      <c r="J62" s="1" t="s">
        <v>408</v>
      </c>
      <c r="K62" s="1">
        <v>102132</v>
      </c>
    </row>
    <row r="63" spans="2:11">
      <c r="B63" s="3"/>
      <c r="C63" s="1" t="str">
        <f t="shared" si="0"/>
        <v>-</v>
      </c>
      <c r="F63" s="1" t="s">
        <v>77</v>
      </c>
      <c r="I63" s="1">
        <v>102133</v>
      </c>
      <c r="J63" s="1" t="s">
        <v>409</v>
      </c>
      <c r="K63" s="1">
        <v>102133</v>
      </c>
    </row>
    <row r="64" spans="2:11">
      <c r="B64" s="3"/>
      <c r="C64" s="1" t="str">
        <f t="shared" si="0"/>
        <v>-</v>
      </c>
      <c r="F64" s="1" t="s">
        <v>78</v>
      </c>
      <c r="I64" s="1">
        <v>102134</v>
      </c>
      <c r="J64" s="1" t="s">
        <v>410</v>
      </c>
      <c r="K64" s="1">
        <v>102134</v>
      </c>
    </row>
    <row r="65" spans="2:11">
      <c r="B65" s="3"/>
      <c r="C65" s="1" t="str">
        <f t="shared" si="0"/>
        <v>-</v>
      </c>
      <c r="F65" s="1" t="s">
        <v>79</v>
      </c>
      <c r="I65" s="1">
        <v>102135</v>
      </c>
      <c r="J65" s="1" t="s">
        <v>411</v>
      </c>
      <c r="K65" s="1">
        <v>102135</v>
      </c>
    </row>
    <row r="66" spans="2:11">
      <c r="B66" s="3"/>
      <c r="C66" s="1" t="str">
        <f t="shared" ref="C66:C129" si="2">CONCATENATE(B66,"-",D66)</f>
        <v>-</v>
      </c>
      <c r="F66" s="1" t="s">
        <v>80</v>
      </c>
      <c r="I66" s="1">
        <v>102136</v>
      </c>
      <c r="J66" s="1" t="s">
        <v>412</v>
      </c>
      <c r="K66" s="1">
        <v>102136</v>
      </c>
    </row>
    <row r="67" spans="2:11">
      <c r="B67" s="3"/>
      <c r="C67" s="1" t="str">
        <f t="shared" si="2"/>
        <v>-</v>
      </c>
      <c r="F67" s="1" t="s">
        <v>81</v>
      </c>
      <c r="I67" s="1">
        <v>102137</v>
      </c>
      <c r="J67" s="1" t="s">
        <v>413</v>
      </c>
      <c r="K67" s="1">
        <v>102137</v>
      </c>
    </row>
    <row r="68" spans="2:11">
      <c r="B68" s="3"/>
      <c r="C68" s="1" t="str">
        <f t="shared" si="2"/>
        <v>-</v>
      </c>
      <c r="F68" s="1" t="s">
        <v>82</v>
      </c>
      <c r="I68" s="1">
        <v>102138</v>
      </c>
      <c r="J68" s="1" t="s">
        <v>414</v>
      </c>
      <c r="K68" s="1">
        <v>102138</v>
      </c>
    </row>
    <row r="69" spans="2:11">
      <c r="B69" s="3"/>
      <c r="C69" s="1" t="str">
        <f t="shared" si="2"/>
        <v>-</v>
      </c>
      <c r="F69" s="1" t="s">
        <v>83</v>
      </c>
      <c r="I69" s="1">
        <v>102139</v>
      </c>
      <c r="J69" s="1" t="s">
        <v>415</v>
      </c>
      <c r="K69" s="1">
        <v>102139</v>
      </c>
    </row>
    <row r="70" spans="2:11">
      <c r="B70" s="3"/>
      <c r="C70" s="1" t="str">
        <f t="shared" si="2"/>
        <v>-</v>
      </c>
      <c r="F70" s="1" t="s">
        <v>84</v>
      </c>
      <c r="I70" s="1">
        <v>102140</v>
      </c>
      <c r="J70" s="1" t="s">
        <v>416</v>
      </c>
      <c r="K70" s="1">
        <v>102140</v>
      </c>
    </row>
    <row r="71" spans="2:11">
      <c r="B71" s="6"/>
      <c r="C71" s="1" t="str">
        <f t="shared" si="2"/>
        <v>-</v>
      </c>
      <c r="F71" s="1" t="s">
        <v>85</v>
      </c>
      <c r="I71" s="1">
        <v>102141</v>
      </c>
      <c r="J71" s="1" t="s">
        <v>417</v>
      </c>
      <c r="K71" s="1">
        <v>102141</v>
      </c>
    </row>
    <row r="72" spans="2:11">
      <c r="B72" s="3"/>
      <c r="C72" s="1" t="str">
        <f t="shared" si="2"/>
        <v>-</v>
      </c>
      <c r="F72" s="1" t="s">
        <v>86</v>
      </c>
      <c r="I72" s="1">
        <v>102142</v>
      </c>
      <c r="J72" s="1" t="s">
        <v>418</v>
      </c>
      <c r="K72" s="1">
        <v>102142</v>
      </c>
    </row>
    <row r="73" spans="2:11">
      <c r="B73" s="3"/>
      <c r="C73" s="1" t="str">
        <f t="shared" si="2"/>
        <v>-</v>
      </c>
      <c r="F73" s="1" t="s">
        <v>87</v>
      </c>
      <c r="I73" s="1">
        <v>102143</v>
      </c>
      <c r="J73" s="1" t="s">
        <v>419</v>
      </c>
      <c r="K73" s="1">
        <v>102143</v>
      </c>
    </row>
    <row r="74" spans="2:11">
      <c r="B74" s="4"/>
      <c r="C74" s="1" t="str">
        <f t="shared" si="2"/>
        <v>-</v>
      </c>
      <c r="F74" s="1" t="s">
        <v>88</v>
      </c>
      <c r="I74" s="1">
        <v>102144</v>
      </c>
      <c r="J74" s="1" t="s">
        <v>420</v>
      </c>
      <c r="K74" s="1">
        <v>102144</v>
      </c>
    </row>
    <row r="75" spans="2:11">
      <c r="B75" s="3"/>
      <c r="C75" s="1" t="str">
        <f t="shared" si="2"/>
        <v>-</v>
      </c>
      <c r="F75" s="1" t="s">
        <v>89</v>
      </c>
      <c r="I75" s="1">
        <v>102145</v>
      </c>
      <c r="J75" s="1" t="s">
        <v>421</v>
      </c>
      <c r="K75" s="1">
        <v>102145</v>
      </c>
    </row>
    <row r="76" spans="2:11">
      <c r="B76" s="3"/>
      <c r="C76" s="1" t="str">
        <f t="shared" si="2"/>
        <v>-</v>
      </c>
      <c r="F76" s="1" t="s">
        <v>90</v>
      </c>
      <c r="I76" s="1">
        <v>102146</v>
      </c>
      <c r="J76" s="1" t="s">
        <v>422</v>
      </c>
      <c r="K76" s="1">
        <v>102146</v>
      </c>
    </row>
    <row r="77" spans="2:11">
      <c r="B77" s="4"/>
      <c r="C77" s="1" t="str">
        <f t="shared" si="2"/>
        <v>-</v>
      </c>
      <c r="F77" s="1" t="s">
        <v>91</v>
      </c>
      <c r="I77" s="1">
        <v>102147</v>
      </c>
      <c r="J77" s="1" t="s">
        <v>423</v>
      </c>
      <c r="K77" s="1">
        <v>102147</v>
      </c>
    </row>
    <row r="78" spans="2:11">
      <c r="B78" s="3"/>
      <c r="C78" s="1" t="str">
        <f t="shared" si="2"/>
        <v>-</v>
      </c>
      <c r="F78" s="1" t="s">
        <v>92</v>
      </c>
      <c r="I78" s="1">
        <v>102148</v>
      </c>
      <c r="J78" s="1" t="s">
        <v>424</v>
      </c>
      <c r="K78" s="1">
        <v>102148</v>
      </c>
    </row>
    <row r="79" spans="2:11">
      <c r="B79" s="3"/>
      <c r="C79" s="1" t="str">
        <f t="shared" si="2"/>
        <v>-</v>
      </c>
      <c r="F79" s="1" t="s">
        <v>93</v>
      </c>
      <c r="I79" s="1">
        <v>102149</v>
      </c>
      <c r="J79" s="1" t="s">
        <v>425</v>
      </c>
      <c r="K79" s="1">
        <v>102149</v>
      </c>
    </row>
    <row r="80" spans="2:11">
      <c r="B80" s="3"/>
      <c r="C80" s="1" t="str">
        <f t="shared" si="2"/>
        <v>-</v>
      </c>
      <c r="F80" s="1" t="s">
        <v>94</v>
      </c>
      <c r="I80" s="1">
        <v>102150</v>
      </c>
      <c r="J80" s="1" t="s">
        <v>426</v>
      </c>
      <c r="K80" s="1">
        <v>102150</v>
      </c>
    </row>
    <row r="81" spans="2:11">
      <c r="B81" s="3"/>
      <c r="C81" s="1" t="str">
        <f t="shared" si="2"/>
        <v>-</v>
      </c>
      <c r="F81" s="1" t="s">
        <v>95</v>
      </c>
      <c r="I81" s="1">
        <v>102151</v>
      </c>
      <c r="J81" s="1" t="s">
        <v>427</v>
      </c>
      <c r="K81" s="1">
        <v>102151</v>
      </c>
    </row>
    <row r="82" spans="2:11">
      <c r="B82" s="3"/>
      <c r="C82" s="1" t="str">
        <f t="shared" si="2"/>
        <v>-</v>
      </c>
      <c r="F82" s="1" t="s">
        <v>96</v>
      </c>
      <c r="I82" s="1">
        <v>102152</v>
      </c>
      <c r="J82" s="1" t="s">
        <v>428</v>
      </c>
      <c r="K82" s="1">
        <v>102152</v>
      </c>
    </row>
    <row r="83" spans="2:11">
      <c r="B83" s="6"/>
      <c r="C83" s="1" t="str">
        <f t="shared" si="2"/>
        <v>-</v>
      </c>
      <c r="F83" s="1" t="s">
        <v>97</v>
      </c>
      <c r="I83" s="1">
        <v>102153</v>
      </c>
      <c r="J83" s="1" t="s">
        <v>429</v>
      </c>
      <c r="K83" s="1">
        <v>102153</v>
      </c>
    </row>
    <row r="84" spans="2:11">
      <c r="B84" s="3"/>
      <c r="C84" s="1" t="str">
        <f t="shared" si="2"/>
        <v>-</v>
      </c>
      <c r="F84" s="1" t="s">
        <v>98</v>
      </c>
      <c r="I84" s="1">
        <v>102154</v>
      </c>
      <c r="J84" s="1" t="s">
        <v>430</v>
      </c>
      <c r="K84" s="1">
        <v>102154</v>
      </c>
    </row>
    <row r="85" spans="2:11">
      <c r="B85" s="3"/>
      <c r="C85" s="1" t="str">
        <f t="shared" si="2"/>
        <v>-</v>
      </c>
      <c r="F85" s="1" t="s">
        <v>99</v>
      </c>
      <c r="I85" s="1">
        <v>102155</v>
      </c>
      <c r="J85" s="1" t="s">
        <v>431</v>
      </c>
      <c r="K85" s="1">
        <v>102155</v>
      </c>
    </row>
    <row r="86" spans="2:11">
      <c r="B86" s="3"/>
      <c r="C86" s="1" t="str">
        <f t="shared" si="2"/>
        <v>-</v>
      </c>
      <c r="F86" s="1" t="s">
        <v>100</v>
      </c>
      <c r="I86" s="1">
        <v>102156</v>
      </c>
      <c r="J86" s="1" t="s">
        <v>432</v>
      </c>
      <c r="K86" s="1">
        <v>102156</v>
      </c>
    </row>
    <row r="87" spans="2:11">
      <c r="B87" s="3"/>
      <c r="C87" s="1" t="str">
        <f t="shared" si="2"/>
        <v>-</v>
      </c>
      <c r="F87" s="1" t="s">
        <v>101</v>
      </c>
      <c r="I87" s="1">
        <v>102157</v>
      </c>
      <c r="J87" s="1" t="s">
        <v>433</v>
      </c>
      <c r="K87" s="1">
        <v>102157</v>
      </c>
    </row>
    <row r="88" spans="2:11">
      <c r="B88" s="3"/>
      <c r="C88" s="1" t="str">
        <f t="shared" si="2"/>
        <v>-</v>
      </c>
      <c r="F88" s="1" t="s">
        <v>102</v>
      </c>
      <c r="I88" s="1">
        <v>102158</v>
      </c>
      <c r="J88" s="1" t="s">
        <v>434</v>
      </c>
      <c r="K88" s="1">
        <v>102158</v>
      </c>
    </row>
    <row r="89" spans="2:11">
      <c r="B89" s="3"/>
      <c r="C89" s="1" t="str">
        <f t="shared" si="2"/>
        <v>-</v>
      </c>
      <c r="F89" s="1" t="s">
        <v>103</v>
      </c>
      <c r="I89" s="1">
        <v>102159</v>
      </c>
      <c r="J89" s="1" t="s">
        <v>435</v>
      </c>
      <c r="K89" s="1">
        <v>102159</v>
      </c>
    </row>
    <row r="90" spans="2:11">
      <c r="B90" s="3"/>
      <c r="C90" s="1" t="str">
        <f t="shared" si="2"/>
        <v>-</v>
      </c>
      <c r="F90" s="1" t="s">
        <v>104</v>
      </c>
      <c r="I90" s="1">
        <v>102160</v>
      </c>
      <c r="J90" s="1" t="s">
        <v>436</v>
      </c>
      <c r="K90" s="1">
        <v>102160</v>
      </c>
    </row>
    <row r="91" spans="2:11">
      <c r="B91" s="3"/>
      <c r="C91" s="1" t="str">
        <f t="shared" si="2"/>
        <v>-</v>
      </c>
      <c r="F91" s="1" t="s">
        <v>105</v>
      </c>
      <c r="I91" s="1">
        <v>102161</v>
      </c>
      <c r="J91" s="1" t="s">
        <v>437</v>
      </c>
      <c r="K91" s="1">
        <v>102161</v>
      </c>
    </row>
    <row r="92" spans="2:11">
      <c r="B92" s="6"/>
      <c r="C92" s="1" t="str">
        <f t="shared" si="2"/>
        <v>-</v>
      </c>
      <c r="F92" s="1" t="s">
        <v>207</v>
      </c>
      <c r="I92" s="1">
        <v>102162</v>
      </c>
      <c r="J92" s="1" t="s">
        <v>438</v>
      </c>
      <c r="K92" s="1">
        <v>102162</v>
      </c>
    </row>
    <row r="93" spans="2:11">
      <c r="B93" s="3"/>
      <c r="C93" s="1" t="str">
        <f t="shared" si="2"/>
        <v>-</v>
      </c>
      <c r="F93" s="1" t="s">
        <v>106</v>
      </c>
      <c r="I93" s="1">
        <v>102163</v>
      </c>
      <c r="J93" s="1" t="s">
        <v>439</v>
      </c>
      <c r="K93" s="1">
        <v>102163</v>
      </c>
    </row>
    <row r="94" spans="2:11">
      <c r="B94" s="3"/>
      <c r="C94" s="1" t="str">
        <f t="shared" si="2"/>
        <v>-</v>
      </c>
      <c r="F94" s="1" t="s">
        <v>107</v>
      </c>
      <c r="I94" s="1">
        <v>102164</v>
      </c>
      <c r="J94" s="1" t="s">
        <v>440</v>
      </c>
      <c r="K94" s="1">
        <v>102164</v>
      </c>
    </row>
    <row r="95" spans="2:11">
      <c r="B95" s="3"/>
      <c r="C95" s="1" t="str">
        <f t="shared" si="2"/>
        <v>-</v>
      </c>
      <c r="F95" s="1" t="s">
        <v>108</v>
      </c>
      <c r="I95" s="1">
        <v>102165</v>
      </c>
      <c r="J95" s="1" t="s">
        <v>441</v>
      </c>
      <c r="K95" s="1">
        <v>102165</v>
      </c>
    </row>
    <row r="96" spans="2:11">
      <c r="B96" s="3"/>
      <c r="C96" s="1" t="str">
        <f t="shared" si="2"/>
        <v>-</v>
      </c>
      <c r="F96" s="1" t="s">
        <v>109</v>
      </c>
      <c r="I96" s="1">
        <v>102166</v>
      </c>
      <c r="J96" s="1" t="s">
        <v>442</v>
      </c>
      <c r="K96" s="1">
        <v>102166</v>
      </c>
    </row>
    <row r="97" spans="2:11">
      <c r="B97" s="6"/>
      <c r="C97" s="1" t="str">
        <f t="shared" si="2"/>
        <v>-</v>
      </c>
      <c r="F97" s="1" t="s">
        <v>110</v>
      </c>
      <c r="I97" s="1">
        <v>102167</v>
      </c>
      <c r="J97" s="1" t="s">
        <v>443</v>
      </c>
      <c r="K97" s="1">
        <v>102167</v>
      </c>
    </row>
    <row r="98" spans="2:11">
      <c r="B98" s="3"/>
      <c r="C98" s="1" t="str">
        <f t="shared" si="2"/>
        <v>-</v>
      </c>
      <c r="F98" s="1" t="s">
        <v>111</v>
      </c>
      <c r="I98" s="1">
        <v>102168</v>
      </c>
      <c r="J98" s="1" t="s">
        <v>444</v>
      </c>
      <c r="K98" s="1">
        <v>102168</v>
      </c>
    </row>
    <row r="99" spans="2:11">
      <c r="B99" s="3"/>
      <c r="C99" s="1" t="str">
        <f t="shared" si="2"/>
        <v>-</v>
      </c>
      <c r="F99" s="1" t="s">
        <v>112</v>
      </c>
      <c r="I99" s="1">
        <v>102169</v>
      </c>
      <c r="J99" s="1" t="s">
        <v>445</v>
      </c>
      <c r="K99" s="1">
        <v>102169</v>
      </c>
    </row>
    <row r="100" spans="2:11">
      <c r="B100" s="3"/>
      <c r="C100" s="1" t="str">
        <f t="shared" si="2"/>
        <v>-</v>
      </c>
      <c r="F100" s="1" t="s">
        <v>113</v>
      </c>
      <c r="I100" s="1">
        <v>102170</v>
      </c>
      <c r="J100" s="1" t="s">
        <v>446</v>
      </c>
      <c r="K100" s="1">
        <v>102170</v>
      </c>
    </row>
    <row r="101" spans="2:11">
      <c r="B101" s="3"/>
      <c r="C101" s="1" t="str">
        <f t="shared" si="2"/>
        <v>-</v>
      </c>
      <c r="F101" s="1" t="s">
        <v>114</v>
      </c>
      <c r="I101" s="1">
        <v>102171</v>
      </c>
      <c r="J101" s="1" t="s">
        <v>447</v>
      </c>
      <c r="K101" s="1">
        <v>102171</v>
      </c>
    </row>
    <row r="102" spans="2:11">
      <c r="B102" s="4"/>
      <c r="C102" s="1" t="str">
        <f t="shared" si="2"/>
        <v>-</v>
      </c>
      <c r="F102" s="1" t="s">
        <v>115</v>
      </c>
      <c r="I102" s="1">
        <v>102172</v>
      </c>
      <c r="J102" s="1" t="s">
        <v>448</v>
      </c>
      <c r="K102" s="1">
        <v>102172</v>
      </c>
    </row>
    <row r="103" spans="2:11">
      <c r="B103" s="3"/>
      <c r="C103" s="1" t="str">
        <f t="shared" si="2"/>
        <v>-</v>
      </c>
      <c r="F103" s="1" t="s">
        <v>116</v>
      </c>
      <c r="I103" s="1">
        <v>102173</v>
      </c>
      <c r="J103" s="1" t="s">
        <v>449</v>
      </c>
      <c r="K103" s="1">
        <v>102173</v>
      </c>
    </row>
    <row r="104" spans="2:11">
      <c r="B104" s="4"/>
      <c r="C104" s="1" t="str">
        <f t="shared" si="2"/>
        <v>-</v>
      </c>
      <c r="F104" s="1" t="s">
        <v>117</v>
      </c>
      <c r="I104" s="1">
        <v>102174</v>
      </c>
      <c r="J104" s="1" t="s">
        <v>450</v>
      </c>
      <c r="K104" s="1">
        <v>102174</v>
      </c>
    </row>
    <row r="105" spans="2:11">
      <c r="B105" s="6"/>
      <c r="C105" s="1" t="str">
        <f t="shared" si="2"/>
        <v>-</v>
      </c>
      <c r="F105" s="1" t="s">
        <v>118</v>
      </c>
      <c r="I105" s="1">
        <v>102175</v>
      </c>
      <c r="J105" s="1" t="s">
        <v>451</v>
      </c>
      <c r="K105" s="1">
        <v>102175</v>
      </c>
    </row>
    <row r="106" spans="2:11">
      <c r="B106" s="3"/>
      <c r="C106" s="1" t="str">
        <f t="shared" si="2"/>
        <v>-</v>
      </c>
      <c r="F106" s="1" t="s">
        <v>119</v>
      </c>
      <c r="I106" s="1">
        <v>102176</v>
      </c>
      <c r="J106" s="1" t="s">
        <v>452</v>
      </c>
      <c r="K106" s="1">
        <v>102176</v>
      </c>
    </row>
    <row r="107" spans="2:11">
      <c r="B107" s="3"/>
      <c r="C107" s="1" t="str">
        <f t="shared" si="2"/>
        <v>-</v>
      </c>
      <c r="F107" s="1" t="s">
        <v>120</v>
      </c>
      <c r="I107" s="1">
        <v>102177</v>
      </c>
      <c r="J107" s="1" t="s">
        <v>453</v>
      </c>
      <c r="K107" s="1">
        <v>102177</v>
      </c>
    </row>
    <row r="108" spans="2:11">
      <c r="B108" s="4"/>
      <c r="C108" s="1" t="str">
        <f t="shared" si="2"/>
        <v>-</v>
      </c>
      <c r="F108" s="1" t="s">
        <v>121</v>
      </c>
      <c r="I108" s="1">
        <v>102178</v>
      </c>
      <c r="J108" s="1" t="s">
        <v>454</v>
      </c>
      <c r="K108" s="1">
        <v>102178</v>
      </c>
    </row>
    <row r="109" spans="2:11">
      <c r="B109" s="3"/>
      <c r="C109" s="1" t="str">
        <f t="shared" si="2"/>
        <v>-</v>
      </c>
      <c r="F109" s="1" t="s">
        <v>122</v>
      </c>
      <c r="I109" s="1">
        <v>102179</v>
      </c>
      <c r="J109" s="1" t="s">
        <v>455</v>
      </c>
      <c r="K109" s="1">
        <v>102179</v>
      </c>
    </row>
    <row r="110" spans="2:11">
      <c r="B110" s="3"/>
      <c r="C110" s="1" t="str">
        <f t="shared" si="2"/>
        <v>-</v>
      </c>
      <c r="F110" s="1" t="s">
        <v>123</v>
      </c>
      <c r="I110" s="1">
        <v>102180</v>
      </c>
      <c r="J110" s="1" t="s">
        <v>456</v>
      </c>
      <c r="K110" s="1">
        <v>102180</v>
      </c>
    </row>
    <row r="111" spans="2:11">
      <c r="B111" s="3"/>
      <c r="C111" s="1" t="str">
        <f t="shared" si="2"/>
        <v>-</v>
      </c>
      <c r="F111" s="1" t="s">
        <v>124</v>
      </c>
      <c r="I111" s="1">
        <v>102181</v>
      </c>
      <c r="J111" s="1" t="s">
        <v>457</v>
      </c>
      <c r="K111" s="1">
        <v>102181</v>
      </c>
    </row>
    <row r="112" spans="2:11">
      <c r="B112" s="3"/>
      <c r="C112" s="1" t="str">
        <f t="shared" si="2"/>
        <v>-</v>
      </c>
      <c r="F112" s="1" t="s">
        <v>125</v>
      </c>
      <c r="I112" s="1">
        <v>102182</v>
      </c>
      <c r="J112" s="1" t="s">
        <v>458</v>
      </c>
      <c r="K112" s="1">
        <v>102182</v>
      </c>
    </row>
    <row r="113" spans="2:11">
      <c r="B113" s="3"/>
      <c r="C113" s="1" t="str">
        <f t="shared" si="2"/>
        <v>-</v>
      </c>
      <c r="F113" s="1" t="s">
        <v>126</v>
      </c>
      <c r="I113" s="1">
        <v>102183</v>
      </c>
      <c r="J113" s="1" t="s">
        <v>459</v>
      </c>
      <c r="K113" s="1">
        <v>102183</v>
      </c>
    </row>
    <row r="114" spans="2:11">
      <c r="B114" s="6"/>
      <c r="C114" s="1" t="str">
        <f t="shared" si="2"/>
        <v>-</v>
      </c>
      <c r="F114" s="1" t="s">
        <v>127</v>
      </c>
      <c r="I114" s="1">
        <v>102184</v>
      </c>
      <c r="J114" s="1" t="s">
        <v>460</v>
      </c>
      <c r="K114" s="1">
        <v>102184</v>
      </c>
    </row>
    <row r="115" spans="2:11">
      <c r="B115" s="3"/>
      <c r="C115" s="1" t="str">
        <f t="shared" si="2"/>
        <v>-</v>
      </c>
      <c r="F115" s="1" t="s">
        <v>128</v>
      </c>
      <c r="I115" s="1">
        <v>102185</v>
      </c>
      <c r="J115" s="1" t="s">
        <v>461</v>
      </c>
      <c r="K115" s="1">
        <v>102185</v>
      </c>
    </row>
    <row r="116" spans="2:11">
      <c r="B116" s="3"/>
      <c r="C116" s="1" t="str">
        <f t="shared" si="2"/>
        <v>-</v>
      </c>
      <c r="F116" s="1" t="s">
        <v>129</v>
      </c>
      <c r="I116" s="1">
        <v>102186</v>
      </c>
      <c r="J116" s="1" t="s">
        <v>462</v>
      </c>
      <c r="K116" s="1">
        <v>102186</v>
      </c>
    </row>
    <row r="117" spans="2:11">
      <c r="B117" s="3"/>
      <c r="C117" s="1" t="str">
        <f t="shared" si="2"/>
        <v>-</v>
      </c>
      <c r="F117" s="1" t="s">
        <v>130</v>
      </c>
      <c r="I117" s="1">
        <v>102187</v>
      </c>
      <c r="J117" s="1" t="s">
        <v>463</v>
      </c>
      <c r="K117" s="1">
        <v>102187</v>
      </c>
    </row>
    <row r="118" spans="2:11">
      <c r="B118" s="3"/>
      <c r="C118" s="1" t="str">
        <f t="shared" si="2"/>
        <v>-</v>
      </c>
      <c r="F118" s="1" t="s">
        <v>131</v>
      </c>
      <c r="I118" s="1">
        <v>102188</v>
      </c>
      <c r="J118" s="1" t="s">
        <v>464</v>
      </c>
      <c r="K118" s="1">
        <v>102188</v>
      </c>
    </row>
    <row r="119" spans="2:11">
      <c r="B119" s="3"/>
      <c r="C119" s="1" t="str">
        <f t="shared" si="2"/>
        <v>-</v>
      </c>
      <c r="F119" s="1" t="s">
        <v>132</v>
      </c>
      <c r="I119" s="1">
        <v>102189</v>
      </c>
      <c r="J119" s="1" t="s">
        <v>465</v>
      </c>
      <c r="K119" s="1">
        <v>102189</v>
      </c>
    </row>
    <row r="120" spans="2:11">
      <c r="B120" s="3"/>
      <c r="C120" s="1" t="str">
        <f t="shared" si="2"/>
        <v>-</v>
      </c>
      <c r="F120" s="1" t="s">
        <v>133</v>
      </c>
      <c r="I120" s="1">
        <v>102190</v>
      </c>
      <c r="J120" s="1" t="s">
        <v>466</v>
      </c>
      <c r="K120" s="1">
        <v>102190</v>
      </c>
    </row>
    <row r="121" spans="2:11">
      <c r="B121" s="3"/>
      <c r="C121" s="1" t="str">
        <f t="shared" si="2"/>
        <v>-</v>
      </c>
      <c r="F121" s="1" t="s">
        <v>134</v>
      </c>
      <c r="I121" s="1">
        <v>102191</v>
      </c>
      <c r="J121" s="1" t="s">
        <v>467</v>
      </c>
      <c r="K121" s="1">
        <v>102191</v>
      </c>
    </row>
    <row r="122" spans="2:11">
      <c r="B122" s="3"/>
      <c r="C122" s="1" t="str">
        <f t="shared" si="2"/>
        <v>-</v>
      </c>
      <c r="F122" s="1" t="s">
        <v>135</v>
      </c>
      <c r="I122" s="1">
        <v>102232</v>
      </c>
      <c r="J122" s="1" t="s">
        <v>468</v>
      </c>
      <c r="K122" s="1">
        <v>102232</v>
      </c>
    </row>
    <row r="123" spans="2:11">
      <c r="B123" s="6"/>
      <c r="C123" s="1" t="str">
        <f t="shared" si="2"/>
        <v>-</v>
      </c>
      <c r="F123" s="1" t="s">
        <v>136</v>
      </c>
      <c r="I123" s="1">
        <v>102233</v>
      </c>
      <c r="J123" s="1" t="s">
        <v>469</v>
      </c>
      <c r="K123" s="1">
        <v>102233</v>
      </c>
    </row>
    <row r="124" spans="2:11">
      <c r="B124" s="3"/>
      <c r="C124" s="1" t="str">
        <f t="shared" si="2"/>
        <v>-</v>
      </c>
      <c r="F124" s="1" t="s">
        <v>137</v>
      </c>
      <c r="I124" s="1">
        <v>102234</v>
      </c>
      <c r="J124" s="1" t="s">
        <v>470</v>
      </c>
      <c r="K124" s="1">
        <v>102234</v>
      </c>
    </row>
    <row r="125" spans="2:11">
      <c r="B125" s="3"/>
      <c r="C125" s="1" t="str">
        <f t="shared" si="2"/>
        <v>-</v>
      </c>
      <c r="F125" s="1" t="s">
        <v>138</v>
      </c>
      <c r="I125" s="1">
        <v>102235</v>
      </c>
      <c r="J125" s="1" t="s">
        <v>471</v>
      </c>
      <c r="K125" s="1">
        <v>102235</v>
      </c>
    </row>
    <row r="126" spans="2:11">
      <c r="B126" s="6"/>
      <c r="C126" s="1" t="str">
        <f t="shared" si="2"/>
        <v>-</v>
      </c>
      <c r="F126" s="1" t="s">
        <v>139</v>
      </c>
      <c r="I126" s="1">
        <v>102236</v>
      </c>
      <c r="J126" s="1" t="s">
        <v>472</v>
      </c>
      <c r="K126" s="1">
        <v>102236</v>
      </c>
    </row>
    <row r="127" spans="2:11">
      <c r="B127" s="4"/>
      <c r="C127" s="1" t="str">
        <f t="shared" si="2"/>
        <v>-</v>
      </c>
      <c r="F127" s="1" t="s">
        <v>140</v>
      </c>
      <c r="I127" s="1">
        <v>102237</v>
      </c>
      <c r="J127" s="1" t="s">
        <v>473</v>
      </c>
      <c r="K127" s="1">
        <v>102237</v>
      </c>
    </row>
    <row r="128" spans="2:11">
      <c r="B128" s="4"/>
      <c r="C128" s="1" t="str">
        <f t="shared" si="2"/>
        <v>-</v>
      </c>
      <c r="F128" s="1" t="s">
        <v>141</v>
      </c>
      <c r="I128" s="1">
        <v>102238</v>
      </c>
      <c r="J128" s="1" t="s">
        <v>474</v>
      </c>
      <c r="K128" s="1">
        <v>102238</v>
      </c>
    </row>
    <row r="129" spans="2:11">
      <c r="B129" s="4"/>
      <c r="C129" s="1" t="str">
        <f t="shared" si="2"/>
        <v>-</v>
      </c>
      <c r="F129" s="1" t="s">
        <v>142</v>
      </c>
      <c r="I129" s="1">
        <v>102239</v>
      </c>
      <c r="J129" s="1" t="s">
        <v>475</v>
      </c>
      <c r="K129" s="1">
        <v>102239</v>
      </c>
    </row>
    <row r="130" spans="2:11">
      <c r="B130" s="3"/>
      <c r="C130" s="1" t="str">
        <f t="shared" ref="C130:C162" si="3">CONCATENATE(B130,"-",D130)</f>
        <v>-</v>
      </c>
      <c r="F130" s="1" t="s">
        <v>143</v>
      </c>
      <c r="I130" s="1">
        <v>102240</v>
      </c>
      <c r="J130" s="1" t="s">
        <v>476</v>
      </c>
      <c r="K130" s="1">
        <v>102240</v>
      </c>
    </row>
    <row r="131" spans="2:11">
      <c r="B131" s="3"/>
      <c r="C131" s="1" t="str">
        <f t="shared" si="3"/>
        <v>-</v>
      </c>
      <c r="F131" s="1" t="s">
        <v>144</v>
      </c>
      <c r="I131" s="1">
        <v>102241</v>
      </c>
      <c r="J131" s="1" t="s">
        <v>477</v>
      </c>
      <c r="K131" s="1">
        <v>102241</v>
      </c>
    </row>
    <row r="132" spans="2:11">
      <c r="B132" s="4"/>
      <c r="C132" s="1" t="str">
        <f t="shared" si="3"/>
        <v>-</v>
      </c>
      <c r="F132" s="1" t="s">
        <v>145</v>
      </c>
      <c r="I132" s="1">
        <v>102244</v>
      </c>
      <c r="J132" s="1" t="s">
        <v>478</v>
      </c>
      <c r="K132" s="1">
        <v>102244</v>
      </c>
    </row>
    <row r="133" spans="2:11">
      <c r="B133" s="4"/>
      <c r="C133" s="1" t="str">
        <f t="shared" si="3"/>
        <v>-</v>
      </c>
      <c r="F133" s="1" t="s">
        <v>146</v>
      </c>
      <c r="I133" s="1">
        <v>102245</v>
      </c>
      <c r="J133" s="1" t="s">
        <v>479</v>
      </c>
      <c r="K133" s="1">
        <v>102245</v>
      </c>
    </row>
    <row r="134" spans="2:11">
      <c r="B134" s="6"/>
      <c r="C134" s="1" t="str">
        <f t="shared" si="3"/>
        <v>-</v>
      </c>
      <c r="F134" s="1" t="s">
        <v>147</v>
      </c>
      <c r="I134" s="1">
        <v>102246</v>
      </c>
      <c r="J134" s="1" t="s">
        <v>480</v>
      </c>
      <c r="K134" s="1">
        <v>102246</v>
      </c>
    </row>
    <row r="135" spans="2:11">
      <c r="B135" s="3"/>
      <c r="C135" s="1" t="str">
        <f t="shared" si="3"/>
        <v>-</v>
      </c>
      <c r="F135" s="1" t="s">
        <v>148</v>
      </c>
      <c r="I135" s="1">
        <v>102247</v>
      </c>
      <c r="J135" s="1" t="s">
        <v>481</v>
      </c>
      <c r="K135" s="1">
        <v>102247</v>
      </c>
    </row>
    <row r="136" spans="2:11">
      <c r="B136" s="4"/>
      <c r="C136" s="1" t="str">
        <f t="shared" si="3"/>
        <v>-</v>
      </c>
      <c r="F136" s="1" t="s">
        <v>149</v>
      </c>
      <c r="I136" s="1">
        <v>102248</v>
      </c>
      <c r="J136" s="1" t="s">
        <v>482</v>
      </c>
      <c r="K136" s="1">
        <v>102248</v>
      </c>
    </row>
    <row r="137" spans="2:11">
      <c r="B137" s="6"/>
      <c r="C137" s="1" t="str">
        <f t="shared" si="3"/>
        <v>-</v>
      </c>
      <c r="F137" s="1" t="s">
        <v>150</v>
      </c>
      <c r="I137" s="1">
        <v>102249</v>
      </c>
      <c r="J137" s="1" t="s">
        <v>483</v>
      </c>
      <c r="K137" s="1">
        <v>102249</v>
      </c>
    </row>
    <row r="138" spans="2:11">
      <c r="B138" s="4"/>
      <c r="C138" s="1" t="str">
        <f t="shared" si="3"/>
        <v>-</v>
      </c>
      <c r="F138" s="1" t="s">
        <v>151</v>
      </c>
      <c r="I138" s="1">
        <v>102250</v>
      </c>
      <c r="J138" s="1" t="s">
        <v>484</v>
      </c>
      <c r="K138" s="1">
        <v>102250</v>
      </c>
    </row>
    <row r="139" spans="2:11">
      <c r="B139" s="3"/>
      <c r="C139" s="1" t="str">
        <f t="shared" si="3"/>
        <v>-</v>
      </c>
      <c r="F139" s="1" t="s">
        <v>152</v>
      </c>
      <c r="I139" s="1">
        <v>102251</v>
      </c>
      <c r="J139" s="1" t="s">
        <v>485</v>
      </c>
      <c r="K139" s="1">
        <v>102251</v>
      </c>
    </row>
    <row r="140" spans="2:11">
      <c r="B140" s="6"/>
      <c r="C140" s="1" t="str">
        <f t="shared" si="3"/>
        <v>-</v>
      </c>
      <c r="F140" s="1" t="s">
        <v>153</v>
      </c>
      <c r="I140" s="1">
        <v>102252</v>
      </c>
      <c r="J140" s="1" t="s">
        <v>486</v>
      </c>
      <c r="K140" s="1">
        <v>102252</v>
      </c>
    </row>
    <row r="141" spans="2:11">
      <c r="B141" s="3"/>
      <c r="C141" s="1" t="str">
        <f t="shared" si="3"/>
        <v>-</v>
      </c>
      <c r="F141" s="1" t="s">
        <v>154</v>
      </c>
      <c r="I141" s="1">
        <v>102253</v>
      </c>
      <c r="J141" s="1" t="s">
        <v>487</v>
      </c>
      <c r="K141" s="1">
        <v>102253</v>
      </c>
    </row>
    <row r="142" spans="2:11">
      <c r="B142" s="3"/>
      <c r="C142" s="1" t="str">
        <f t="shared" si="3"/>
        <v>-</v>
      </c>
      <c r="F142" s="1" t="s">
        <v>155</v>
      </c>
      <c r="I142" s="1">
        <v>102254</v>
      </c>
      <c r="J142" s="1" t="s">
        <v>488</v>
      </c>
      <c r="K142" s="1">
        <v>102254</v>
      </c>
    </row>
    <row r="143" spans="2:11">
      <c r="B143" s="4"/>
      <c r="C143" s="1" t="str">
        <f t="shared" si="3"/>
        <v>-</v>
      </c>
      <c r="F143" s="1" t="s">
        <v>156</v>
      </c>
      <c r="I143" s="1">
        <v>102255</v>
      </c>
      <c r="J143" s="1" t="s">
        <v>489</v>
      </c>
      <c r="K143" s="1">
        <v>102255</v>
      </c>
    </row>
    <row r="144" spans="2:11">
      <c r="B144" s="3"/>
      <c r="C144" s="1" t="str">
        <f t="shared" si="3"/>
        <v>-</v>
      </c>
      <c r="F144" s="1" t="s">
        <v>157</v>
      </c>
      <c r="I144" s="1">
        <v>102256</v>
      </c>
      <c r="J144" s="1" t="s">
        <v>490</v>
      </c>
      <c r="K144" s="1">
        <v>102256</v>
      </c>
    </row>
    <row r="145" spans="2:11">
      <c r="B145" s="3"/>
      <c r="C145" s="1" t="str">
        <f t="shared" si="3"/>
        <v>-</v>
      </c>
      <c r="F145" s="1" t="s">
        <v>158</v>
      </c>
      <c r="I145" s="1">
        <v>102257</v>
      </c>
      <c r="J145" s="1" t="s">
        <v>491</v>
      </c>
      <c r="K145" s="1">
        <v>102257</v>
      </c>
    </row>
    <row r="146" spans="2:11">
      <c r="B146" s="3"/>
      <c r="C146" s="1" t="str">
        <f t="shared" si="3"/>
        <v>-</v>
      </c>
      <c r="F146" s="1" t="s">
        <v>159</v>
      </c>
      <c r="I146" s="1">
        <v>102258</v>
      </c>
      <c r="J146" s="1" t="s">
        <v>492</v>
      </c>
      <c r="K146" s="1">
        <v>102258</v>
      </c>
    </row>
    <row r="147" spans="2:11">
      <c r="B147" s="3"/>
      <c r="C147" s="1" t="str">
        <f t="shared" si="3"/>
        <v>-</v>
      </c>
      <c r="F147" s="1" t="s">
        <v>160</v>
      </c>
      <c r="I147" s="1">
        <v>102259</v>
      </c>
      <c r="J147" s="1" t="s">
        <v>493</v>
      </c>
      <c r="K147" s="1">
        <v>102259</v>
      </c>
    </row>
    <row r="148" spans="2:11">
      <c r="B148" s="3"/>
      <c r="C148" s="1" t="str">
        <f t="shared" si="3"/>
        <v>-</v>
      </c>
      <c r="F148" s="1" t="s">
        <v>161</v>
      </c>
      <c r="I148" s="1">
        <v>102260</v>
      </c>
      <c r="J148" s="1" t="s">
        <v>494</v>
      </c>
      <c r="K148" s="1">
        <v>102260</v>
      </c>
    </row>
    <row r="149" spans="2:11">
      <c r="B149" s="3"/>
      <c r="C149" s="1" t="str">
        <f t="shared" si="3"/>
        <v>-</v>
      </c>
      <c r="F149" s="1" t="s">
        <v>162</v>
      </c>
      <c r="I149" s="1">
        <v>102261</v>
      </c>
      <c r="J149" s="1" t="s">
        <v>495</v>
      </c>
      <c r="K149" s="1">
        <v>102261</v>
      </c>
    </row>
    <row r="150" spans="2:11">
      <c r="B150" s="6"/>
      <c r="C150" s="1" t="str">
        <f t="shared" si="3"/>
        <v>-</v>
      </c>
      <c r="F150" s="1" t="s">
        <v>163</v>
      </c>
      <c r="I150" s="1">
        <v>102262</v>
      </c>
      <c r="J150" s="1" t="s">
        <v>496</v>
      </c>
      <c r="K150" s="1">
        <v>102262</v>
      </c>
    </row>
    <row r="151" spans="2:11">
      <c r="B151" s="6"/>
      <c r="C151" s="1" t="str">
        <f t="shared" si="3"/>
        <v>-</v>
      </c>
      <c r="F151" s="1" t="s">
        <v>164</v>
      </c>
      <c r="I151" s="1">
        <v>102263</v>
      </c>
      <c r="J151" s="1" t="s">
        <v>497</v>
      </c>
      <c r="K151" s="1">
        <v>102263</v>
      </c>
    </row>
    <row r="152" spans="2:11">
      <c r="B152" s="3"/>
      <c r="C152" s="1" t="str">
        <f t="shared" si="3"/>
        <v>-</v>
      </c>
      <c r="F152" s="1" t="s">
        <v>165</v>
      </c>
      <c r="I152" s="1">
        <v>102264</v>
      </c>
      <c r="J152" s="1" t="s">
        <v>498</v>
      </c>
      <c r="K152" s="1">
        <v>102264</v>
      </c>
    </row>
    <row r="153" spans="2:11">
      <c r="B153" s="6"/>
      <c r="C153" s="1" t="str">
        <f t="shared" si="3"/>
        <v>-</v>
      </c>
      <c r="F153" s="1" t="s">
        <v>166</v>
      </c>
      <c r="I153" s="1">
        <v>102265</v>
      </c>
      <c r="J153" s="1" t="s">
        <v>499</v>
      </c>
      <c r="K153" s="1">
        <v>102265</v>
      </c>
    </row>
    <row r="154" spans="2:11">
      <c r="B154" s="3"/>
      <c r="C154" s="1" t="str">
        <f t="shared" si="3"/>
        <v>-</v>
      </c>
      <c r="F154" s="1" t="s">
        <v>167</v>
      </c>
      <c r="I154" s="1">
        <v>102266</v>
      </c>
      <c r="J154" s="1" t="s">
        <v>500</v>
      </c>
      <c r="K154" s="1">
        <v>102266</v>
      </c>
    </row>
    <row r="155" spans="2:11">
      <c r="B155" s="3"/>
      <c r="C155" s="1" t="str">
        <f t="shared" si="3"/>
        <v>-</v>
      </c>
      <c r="F155" s="1" t="s">
        <v>168</v>
      </c>
      <c r="I155" s="1">
        <v>102267</v>
      </c>
      <c r="J155" s="1" t="s">
        <v>501</v>
      </c>
      <c r="K155" s="1">
        <v>102267</v>
      </c>
    </row>
    <row r="156" spans="2:11">
      <c r="B156" s="3"/>
      <c r="C156" s="1" t="str">
        <f t="shared" si="3"/>
        <v>-</v>
      </c>
      <c r="F156" s="1" t="s">
        <v>169</v>
      </c>
      <c r="I156" s="1">
        <v>102268</v>
      </c>
      <c r="J156" s="1" t="s">
        <v>502</v>
      </c>
      <c r="K156" s="1">
        <v>102268</v>
      </c>
    </row>
    <row r="157" spans="2:11">
      <c r="B157" s="3"/>
      <c r="C157" s="1" t="str">
        <f t="shared" si="3"/>
        <v>-</v>
      </c>
      <c r="F157" s="1" t="s">
        <v>170</v>
      </c>
      <c r="I157" s="1">
        <v>102269</v>
      </c>
      <c r="J157" s="1" t="s">
        <v>503</v>
      </c>
      <c r="K157" s="1">
        <v>102269</v>
      </c>
    </row>
    <row r="158" spans="2:11">
      <c r="B158" s="3"/>
      <c r="C158" s="1" t="str">
        <f t="shared" si="3"/>
        <v>-</v>
      </c>
      <c r="F158" s="1" t="s">
        <v>171</v>
      </c>
      <c r="I158" s="1">
        <v>102270</v>
      </c>
      <c r="J158" s="1" t="s">
        <v>504</v>
      </c>
      <c r="K158" s="1">
        <v>102270</v>
      </c>
    </row>
    <row r="159" spans="2:11">
      <c r="B159" s="3"/>
      <c r="C159" s="1" t="str">
        <f t="shared" si="3"/>
        <v>-</v>
      </c>
      <c r="F159" s="1" t="s">
        <v>172</v>
      </c>
      <c r="I159" s="1">
        <v>102271</v>
      </c>
      <c r="J159" s="1" t="s">
        <v>505</v>
      </c>
      <c r="K159" s="1">
        <v>102271</v>
      </c>
    </row>
    <row r="160" spans="2:11">
      <c r="B160" s="3"/>
      <c r="C160" s="1" t="str">
        <f t="shared" si="3"/>
        <v>-</v>
      </c>
      <c r="F160" s="1" t="s">
        <v>173</v>
      </c>
      <c r="I160" s="1">
        <v>102272</v>
      </c>
      <c r="J160" s="1" t="s">
        <v>506</v>
      </c>
      <c r="K160" s="1">
        <v>102272</v>
      </c>
    </row>
    <row r="161" spans="2:11">
      <c r="B161" s="3"/>
      <c r="C161" s="1" t="str">
        <f t="shared" si="3"/>
        <v>-</v>
      </c>
      <c r="F161" s="1" t="s">
        <v>174</v>
      </c>
      <c r="I161" s="1">
        <v>102273</v>
      </c>
      <c r="J161" s="1" t="s">
        <v>507</v>
      </c>
      <c r="K161" s="1">
        <v>102273</v>
      </c>
    </row>
    <row r="162" spans="2:11">
      <c r="C162" s="1" t="str">
        <f t="shared" si="3"/>
        <v>-</v>
      </c>
      <c r="F162" s="1" t="s">
        <v>175</v>
      </c>
      <c r="I162" s="1">
        <v>102192</v>
      </c>
      <c r="J162" s="1" t="s">
        <v>508</v>
      </c>
      <c r="K162" s="1">
        <v>102192</v>
      </c>
    </row>
    <row r="163" spans="2:11">
      <c r="F163" s="1" t="s">
        <v>176</v>
      </c>
      <c r="I163" s="1">
        <v>102193</v>
      </c>
      <c r="J163" s="1" t="s">
        <v>509</v>
      </c>
      <c r="K163" s="1">
        <v>102193</v>
      </c>
    </row>
    <row r="164" spans="2:11">
      <c r="F164" s="1" t="s">
        <v>177</v>
      </c>
      <c r="I164" s="1">
        <v>102194</v>
      </c>
      <c r="J164" s="1" t="s">
        <v>510</v>
      </c>
      <c r="K164" s="1">
        <v>102194</v>
      </c>
    </row>
    <row r="165" spans="2:11">
      <c r="F165" s="1" t="s">
        <v>178</v>
      </c>
      <c r="I165" s="1">
        <v>102195</v>
      </c>
      <c r="J165" s="1" t="s">
        <v>511</v>
      </c>
      <c r="K165" s="1">
        <v>102195</v>
      </c>
    </row>
    <row r="166" spans="2:11">
      <c r="F166" s="1" t="s">
        <v>179</v>
      </c>
      <c r="I166" s="1">
        <v>102196</v>
      </c>
      <c r="J166" s="1" t="s">
        <v>512</v>
      </c>
      <c r="K166" s="1">
        <v>102196</v>
      </c>
    </row>
    <row r="167" spans="2:11">
      <c r="F167" s="1" t="s">
        <v>180</v>
      </c>
      <c r="I167" s="1">
        <v>102197</v>
      </c>
      <c r="J167" s="1" t="s">
        <v>513</v>
      </c>
      <c r="K167" s="1">
        <v>102197</v>
      </c>
    </row>
    <row r="168" spans="2:11">
      <c r="F168" s="1" t="s">
        <v>181</v>
      </c>
      <c r="I168" s="1">
        <v>102198</v>
      </c>
      <c r="J168" s="1" t="s">
        <v>514</v>
      </c>
      <c r="K168" s="1">
        <v>102198</v>
      </c>
    </row>
    <row r="169" spans="2:11">
      <c r="F169" s="1" t="s">
        <v>182</v>
      </c>
      <c r="I169" s="1">
        <v>102199</v>
      </c>
      <c r="J169" s="1" t="s">
        <v>515</v>
      </c>
      <c r="K169" s="1">
        <v>102199</v>
      </c>
    </row>
    <row r="170" spans="2:11">
      <c r="F170" s="1" t="s">
        <v>183</v>
      </c>
      <c r="I170" s="1">
        <v>102200</v>
      </c>
      <c r="J170" s="1" t="s">
        <v>516</v>
      </c>
      <c r="K170" s="1">
        <v>102200</v>
      </c>
    </row>
    <row r="171" spans="2:11">
      <c r="F171" s="1" t="s">
        <v>184</v>
      </c>
      <c r="I171" s="1">
        <v>102201</v>
      </c>
      <c r="J171" s="1" t="s">
        <v>517</v>
      </c>
      <c r="K171" s="1">
        <v>102201</v>
      </c>
    </row>
    <row r="172" spans="2:11">
      <c r="F172" s="1" t="s">
        <v>185</v>
      </c>
      <c r="I172" s="1">
        <v>102202</v>
      </c>
      <c r="J172" s="1" t="s">
        <v>518</v>
      </c>
      <c r="K172" s="1">
        <v>102202</v>
      </c>
    </row>
    <row r="173" spans="2:11">
      <c r="F173" s="1" t="s">
        <v>186</v>
      </c>
      <c r="I173" s="1">
        <v>102203</v>
      </c>
      <c r="J173" s="1" t="s">
        <v>519</v>
      </c>
      <c r="K173" s="1">
        <v>102203</v>
      </c>
    </row>
    <row r="174" spans="2:11">
      <c r="F174" s="1" t="s">
        <v>187</v>
      </c>
      <c r="I174" s="1">
        <v>102204</v>
      </c>
      <c r="J174" s="1" t="s">
        <v>520</v>
      </c>
      <c r="K174" s="1">
        <v>102204</v>
      </c>
    </row>
    <row r="175" spans="2:11">
      <c r="F175" s="1" t="s">
        <v>188</v>
      </c>
      <c r="I175" s="1">
        <v>102205</v>
      </c>
      <c r="J175" s="1" t="s">
        <v>521</v>
      </c>
      <c r="K175" s="1">
        <v>102205</v>
      </c>
    </row>
    <row r="176" spans="2:11">
      <c r="F176" s="1" t="s">
        <v>189</v>
      </c>
      <c r="I176" s="1">
        <v>102206</v>
      </c>
      <c r="J176" s="1" t="s">
        <v>522</v>
      </c>
      <c r="K176" s="1">
        <v>102206</v>
      </c>
    </row>
    <row r="177" spans="6:11">
      <c r="F177" s="1" t="s">
        <v>190</v>
      </c>
      <c r="I177" s="1">
        <v>102207</v>
      </c>
      <c r="J177" s="1" t="s">
        <v>523</v>
      </c>
      <c r="K177" s="1">
        <v>102207</v>
      </c>
    </row>
    <row r="178" spans="6:11">
      <c r="F178" s="1" t="s">
        <v>191</v>
      </c>
      <c r="I178" s="1">
        <v>102208</v>
      </c>
      <c r="J178" s="1" t="s">
        <v>524</v>
      </c>
      <c r="K178" s="1">
        <v>102208</v>
      </c>
    </row>
    <row r="179" spans="6:11">
      <c r="F179" s="1" t="s">
        <v>192</v>
      </c>
      <c r="I179" s="1">
        <v>102209</v>
      </c>
      <c r="J179" s="1" t="s">
        <v>525</v>
      </c>
      <c r="K179" s="1">
        <v>102209</v>
      </c>
    </row>
    <row r="180" spans="6:11">
      <c r="F180" s="1" t="s">
        <v>193</v>
      </c>
      <c r="I180" s="1">
        <v>102210</v>
      </c>
      <c r="J180" s="1" t="s">
        <v>526</v>
      </c>
      <c r="K180" s="1">
        <v>102210</v>
      </c>
    </row>
    <row r="181" spans="6:11">
      <c r="F181" s="1" t="s">
        <v>194</v>
      </c>
      <c r="I181" s="1">
        <v>102211</v>
      </c>
      <c r="J181" s="1" t="s">
        <v>527</v>
      </c>
      <c r="K181" s="1">
        <v>102211</v>
      </c>
    </row>
    <row r="182" spans="6:11">
      <c r="F182" s="1" t="s">
        <v>195</v>
      </c>
      <c r="I182" s="1">
        <v>102212</v>
      </c>
      <c r="J182" s="1" t="s">
        <v>528</v>
      </c>
      <c r="K182" s="1">
        <v>102212</v>
      </c>
    </row>
    <row r="183" spans="6:11">
      <c r="F183" s="1" t="s">
        <v>196</v>
      </c>
      <c r="I183" s="1">
        <v>102213</v>
      </c>
      <c r="J183" s="1" t="s">
        <v>529</v>
      </c>
      <c r="K183" s="1">
        <v>102213</v>
      </c>
    </row>
    <row r="184" spans="6:11">
      <c r="F184" s="1" t="s">
        <v>197</v>
      </c>
      <c r="I184" s="1">
        <v>102214</v>
      </c>
      <c r="J184" s="1" t="s">
        <v>530</v>
      </c>
      <c r="K184" s="1">
        <v>102214</v>
      </c>
    </row>
    <row r="185" spans="6:11">
      <c r="F185" s="1" t="s">
        <v>199</v>
      </c>
      <c r="I185" s="1">
        <v>102215</v>
      </c>
      <c r="J185" s="1" t="s">
        <v>522</v>
      </c>
      <c r="K185" s="1">
        <v>102215</v>
      </c>
    </row>
    <row r="186" spans="6:11">
      <c r="F186" s="1" t="s">
        <v>200</v>
      </c>
      <c r="I186" s="1">
        <v>102216</v>
      </c>
      <c r="J186" s="1" t="s">
        <v>531</v>
      </c>
      <c r="K186" s="1">
        <v>102216</v>
      </c>
    </row>
    <row r="187" spans="6:11">
      <c r="F187" s="1" t="s">
        <v>201</v>
      </c>
      <c r="I187" s="1">
        <v>102217</v>
      </c>
      <c r="J187" s="1" t="s">
        <v>532</v>
      </c>
      <c r="K187" s="1">
        <v>102217</v>
      </c>
    </row>
    <row r="188" spans="6:11">
      <c r="F188" s="1" t="s">
        <v>202</v>
      </c>
      <c r="I188" s="1">
        <v>102218</v>
      </c>
      <c r="J188" s="1" t="s">
        <v>533</v>
      </c>
      <c r="K188" s="1">
        <v>102218</v>
      </c>
    </row>
    <row r="189" spans="6:11">
      <c r="F189" s="1" t="s">
        <v>203</v>
      </c>
      <c r="I189" s="1">
        <v>102219</v>
      </c>
      <c r="J189" s="1" t="s">
        <v>534</v>
      </c>
      <c r="K189" s="1">
        <v>102219</v>
      </c>
    </row>
    <row r="190" spans="6:11">
      <c r="F190" s="1" t="s">
        <v>204</v>
      </c>
      <c r="I190" s="1">
        <v>102220</v>
      </c>
      <c r="J190" s="1" t="s">
        <v>535</v>
      </c>
      <c r="K190" s="1">
        <v>102220</v>
      </c>
    </row>
    <row r="191" spans="6:11">
      <c r="F191" s="1" t="s">
        <v>205</v>
      </c>
      <c r="I191" s="1">
        <v>102221</v>
      </c>
      <c r="J191" s="1" t="s">
        <v>536</v>
      </c>
      <c r="K191" s="1">
        <v>102221</v>
      </c>
    </row>
    <row r="192" spans="6:11">
      <c r="F192" s="1" t="s">
        <v>206</v>
      </c>
      <c r="I192" s="1">
        <v>102222</v>
      </c>
      <c r="J192" s="1" t="s">
        <v>537</v>
      </c>
      <c r="K192" s="1">
        <v>102222</v>
      </c>
    </row>
    <row r="193" spans="9:11">
      <c r="I193" s="1">
        <v>102223</v>
      </c>
      <c r="J193" s="1" t="s">
        <v>538</v>
      </c>
      <c r="K193" s="1">
        <v>102223</v>
      </c>
    </row>
    <row r="194" spans="9:11">
      <c r="I194" s="1">
        <v>102224</v>
      </c>
      <c r="J194" s="1" t="s">
        <v>539</v>
      </c>
      <c r="K194" s="1">
        <v>102224</v>
      </c>
    </row>
    <row r="195" spans="9:11">
      <c r="I195" s="1">
        <v>102225</v>
      </c>
      <c r="J195" s="1" t="s">
        <v>540</v>
      </c>
      <c r="K195" s="1">
        <v>102225</v>
      </c>
    </row>
    <row r="196" spans="9:11">
      <c r="I196" s="1">
        <v>102226</v>
      </c>
      <c r="J196" s="1" t="s">
        <v>541</v>
      </c>
      <c r="K196" s="1">
        <v>102226</v>
      </c>
    </row>
    <row r="197" spans="9:11">
      <c r="I197" s="1">
        <v>102227</v>
      </c>
      <c r="J197" s="1" t="s">
        <v>542</v>
      </c>
      <c r="K197" s="1">
        <v>102227</v>
      </c>
    </row>
    <row r="198" spans="9:11">
      <c r="I198" s="1">
        <v>102228</v>
      </c>
      <c r="J198" s="1" t="s">
        <v>543</v>
      </c>
      <c r="K198" s="1">
        <v>102228</v>
      </c>
    </row>
    <row r="199" spans="9:11">
      <c r="I199" s="1">
        <v>102229</v>
      </c>
      <c r="J199" s="1" t="s">
        <v>544</v>
      </c>
      <c r="K199" s="1">
        <v>102229</v>
      </c>
    </row>
    <row r="200" spans="9:11">
      <c r="I200" s="1">
        <v>102230</v>
      </c>
      <c r="J200" s="1" t="s">
        <v>545</v>
      </c>
      <c r="K200" s="1">
        <v>102230</v>
      </c>
    </row>
    <row r="201" spans="9:11">
      <c r="I201" s="1">
        <v>102231</v>
      </c>
      <c r="J201" s="1" t="s">
        <v>546</v>
      </c>
      <c r="K201" s="1">
        <v>102231</v>
      </c>
    </row>
    <row r="202" spans="9:11">
      <c r="I202" s="1">
        <v>100000</v>
      </c>
      <c r="J202" s="1" t="s">
        <v>547</v>
      </c>
      <c r="K202" s="1">
        <v>100000</v>
      </c>
    </row>
    <row r="203" spans="9:11">
      <c r="I203" s="1">
        <v>100100</v>
      </c>
      <c r="J203" s="1" t="s">
        <v>548</v>
      </c>
      <c r="K203" s="1">
        <v>100100</v>
      </c>
    </row>
    <row r="204" spans="9:11">
      <c r="I204" s="1">
        <v>100101</v>
      </c>
      <c r="J204" s="1" t="s">
        <v>549</v>
      </c>
      <c r="K204" s="1">
        <v>100101</v>
      </c>
    </row>
    <row r="205" spans="9:11">
      <c r="I205" s="1">
        <v>100104</v>
      </c>
      <c r="J205" s="1" t="s">
        <v>550</v>
      </c>
      <c r="K205" s="1">
        <v>100104</v>
      </c>
    </row>
    <row r="206" spans="9:11">
      <c r="I206" s="1">
        <v>100105</v>
      </c>
      <c r="J206" s="1" t="s">
        <v>551</v>
      </c>
      <c r="K206" s="1">
        <v>100105</v>
      </c>
    </row>
    <row r="207" spans="9:11">
      <c r="I207" s="1">
        <v>100106</v>
      </c>
      <c r="J207" s="1" t="s">
        <v>552</v>
      </c>
      <c r="K207" s="1">
        <v>100106</v>
      </c>
    </row>
    <row r="208" spans="9:11">
      <c r="I208" s="1">
        <v>100107</v>
      </c>
      <c r="J208" s="1" t="s">
        <v>553</v>
      </c>
      <c r="K208" s="1">
        <v>100107</v>
      </c>
    </row>
    <row r="209" spans="9:11">
      <c r="I209" s="1">
        <v>100108</v>
      </c>
      <c r="J209" s="1" t="s">
        <v>554</v>
      </c>
      <c r="K209" s="1">
        <v>100108</v>
      </c>
    </row>
    <row r="210" spans="9:11">
      <c r="I210" s="1">
        <v>100109</v>
      </c>
      <c r="J210" s="1" t="s">
        <v>555</v>
      </c>
      <c r="K210" s="1">
        <v>100109</v>
      </c>
    </row>
    <row r="211" spans="9:11">
      <c r="I211" s="1">
        <v>100110</v>
      </c>
      <c r="J211" s="1" t="s">
        <v>556</v>
      </c>
      <c r="K211" s="1">
        <v>100110</v>
      </c>
    </row>
    <row r="212" spans="9:11">
      <c r="I212" s="1">
        <v>100111</v>
      </c>
      <c r="J212" s="1" t="s">
        <v>557</v>
      </c>
      <c r="K212" s="1">
        <v>100111</v>
      </c>
    </row>
    <row r="213" spans="9:11">
      <c r="I213" s="1">
        <v>100112</v>
      </c>
      <c r="J213" s="1" t="s">
        <v>558</v>
      </c>
      <c r="K213" s="1">
        <v>100112</v>
      </c>
    </row>
    <row r="214" spans="9:11">
      <c r="I214" s="1">
        <v>100113</v>
      </c>
      <c r="J214" s="1" t="s">
        <v>559</v>
      </c>
      <c r="K214" s="1">
        <v>100113</v>
      </c>
    </row>
    <row r="215" spans="9:11">
      <c r="I215" s="1">
        <v>100114</v>
      </c>
      <c r="J215" s="1" t="s">
        <v>560</v>
      </c>
      <c r="K215" s="1">
        <v>100114</v>
      </c>
    </row>
    <row r="216" spans="9:11">
      <c r="I216" s="1">
        <v>100115</v>
      </c>
      <c r="J216" s="1" t="s">
        <v>561</v>
      </c>
      <c r="K216" s="1">
        <v>100115</v>
      </c>
    </row>
    <row r="217" spans="9:11">
      <c r="I217" s="1">
        <v>100116</v>
      </c>
      <c r="J217" s="1" t="s">
        <v>562</v>
      </c>
      <c r="K217" s="1">
        <v>100116</v>
      </c>
    </row>
    <row r="218" spans="9:11">
      <c r="I218" s="1">
        <v>100117</v>
      </c>
      <c r="J218" s="1" t="s">
        <v>563</v>
      </c>
      <c r="K218" s="1">
        <v>100117</v>
      </c>
    </row>
    <row r="219" spans="9:11">
      <c r="I219" s="1">
        <v>100118</v>
      </c>
      <c r="J219" s="1" t="s">
        <v>564</v>
      </c>
      <c r="K219" s="1">
        <v>100118</v>
      </c>
    </row>
    <row r="220" spans="9:11">
      <c r="I220" s="1">
        <v>100119</v>
      </c>
      <c r="J220" s="1" t="s">
        <v>565</v>
      </c>
      <c r="K220" s="1">
        <v>100119</v>
      </c>
    </row>
    <row r="221" spans="9:11">
      <c r="I221" s="1">
        <v>100120</v>
      </c>
      <c r="J221" s="1" t="s">
        <v>566</v>
      </c>
      <c r="K221" s="1">
        <v>100120</v>
      </c>
    </row>
    <row r="222" spans="9:11">
      <c r="I222" s="1">
        <v>100121</v>
      </c>
      <c r="J222" s="1" t="s">
        <v>567</v>
      </c>
      <c r="K222" s="1">
        <v>100121</v>
      </c>
    </row>
    <row r="223" spans="9:11">
      <c r="I223" s="1">
        <v>100122</v>
      </c>
      <c r="J223" s="1" t="s">
        <v>568</v>
      </c>
      <c r="K223" s="1">
        <v>100122</v>
      </c>
    </row>
    <row r="224" spans="9:11">
      <c r="I224" s="1">
        <v>100125</v>
      </c>
      <c r="J224" s="1" t="s">
        <v>569</v>
      </c>
      <c r="K224" s="1">
        <v>100125</v>
      </c>
    </row>
    <row r="225" spans="9:11">
      <c r="I225" s="1">
        <v>100126</v>
      </c>
      <c r="J225" s="1" t="s">
        <v>570</v>
      </c>
      <c r="K225" s="1">
        <v>100126</v>
      </c>
    </row>
    <row r="226" spans="9:11">
      <c r="I226" s="1">
        <v>100127</v>
      </c>
      <c r="J226" s="1" t="s">
        <v>571</v>
      </c>
      <c r="K226" s="1">
        <v>100127</v>
      </c>
    </row>
    <row r="227" spans="9:11">
      <c r="I227" s="1">
        <v>100128</v>
      </c>
      <c r="J227" s="1" t="s">
        <v>572</v>
      </c>
      <c r="K227" s="1">
        <v>100128</v>
      </c>
    </row>
    <row r="228" spans="9:11">
      <c r="I228" s="1">
        <v>100129</v>
      </c>
      <c r="J228" s="1" t="s">
        <v>573</v>
      </c>
      <c r="K228" s="1">
        <v>100129</v>
      </c>
    </row>
    <row r="229" spans="9:11">
      <c r="I229" s="1">
        <v>100130</v>
      </c>
      <c r="J229" s="1" t="s">
        <v>574</v>
      </c>
      <c r="K229" s="1">
        <v>100130</v>
      </c>
    </row>
    <row r="230" spans="9:11">
      <c r="I230" s="1">
        <v>100131</v>
      </c>
      <c r="J230" s="1" t="s">
        <v>575</v>
      </c>
      <c r="K230" s="1">
        <v>100131</v>
      </c>
    </row>
    <row r="231" spans="9:11">
      <c r="I231" s="1">
        <v>100150</v>
      </c>
      <c r="J231" s="1" t="s">
        <v>576</v>
      </c>
      <c r="K231" s="1">
        <v>100150</v>
      </c>
    </row>
    <row r="232" spans="9:11">
      <c r="I232" s="1">
        <v>100200</v>
      </c>
      <c r="J232" s="1" t="s">
        <v>577</v>
      </c>
      <c r="K232" s="1">
        <v>100200</v>
      </c>
    </row>
    <row r="233" spans="9:11">
      <c r="I233" s="1">
        <v>100300</v>
      </c>
      <c r="J233" s="1" t="s">
        <v>578</v>
      </c>
      <c r="K233" s="1">
        <v>100300</v>
      </c>
    </row>
    <row r="234" spans="9:11">
      <c r="I234" s="1">
        <v>100320</v>
      </c>
      <c r="J234" s="1" t="s">
        <v>579</v>
      </c>
      <c r="K234" s="1">
        <v>100320</v>
      </c>
    </row>
    <row r="235" spans="9:11">
      <c r="I235" s="1">
        <v>100400</v>
      </c>
      <c r="J235" s="1" t="s">
        <v>580</v>
      </c>
      <c r="K235" s="1">
        <v>100400</v>
      </c>
    </row>
    <row r="236" spans="9:11">
      <c r="I236" s="1">
        <v>100405</v>
      </c>
      <c r="J236" s="1" t="s">
        <v>581</v>
      </c>
      <c r="K236" s="1">
        <v>100405</v>
      </c>
    </row>
    <row r="237" spans="9:11">
      <c r="I237" s="1">
        <v>100500</v>
      </c>
      <c r="J237" s="1" t="s">
        <v>582</v>
      </c>
      <c r="K237" s="1">
        <v>100500</v>
      </c>
    </row>
    <row r="238" spans="9:11">
      <c r="I238" s="1">
        <v>100501</v>
      </c>
      <c r="J238" s="1" t="s">
        <v>583</v>
      </c>
      <c r="K238" s="1">
        <v>100501</v>
      </c>
    </row>
    <row r="239" spans="9:11">
      <c r="I239" s="1">
        <v>100502</v>
      </c>
      <c r="J239" s="1" t="s">
        <v>584</v>
      </c>
      <c r="K239" s="1">
        <v>100502</v>
      </c>
    </row>
    <row r="240" spans="9:11">
      <c r="I240" s="1">
        <v>100503</v>
      </c>
      <c r="J240" s="1" t="s">
        <v>585</v>
      </c>
      <c r="K240" s="1">
        <v>100503</v>
      </c>
    </row>
    <row r="241" spans="9:11">
      <c r="I241" s="1">
        <v>100504</v>
      </c>
      <c r="J241" s="1" t="s">
        <v>586</v>
      </c>
      <c r="K241" s="1">
        <v>100504</v>
      </c>
    </row>
    <row r="242" spans="9:11">
      <c r="I242" s="1">
        <v>100505</v>
      </c>
      <c r="J242" s="1" t="s">
        <v>587</v>
      </c>
      <c r="K242" s="1">
        <v>100505</v>
      </c>
    </row>
    <row r="243" spans="9:11">
      <c r="I243" s="1">
        <v>100506</v>
      </c>
      <c r="J243" s="1" t="s">
        <v>588</v>
      </c>
      <c r="K243" s="1">
        <v>100506</v>
      </c>
    </row>
    <row r="244" spans="9:11">
      <c r="I244" s="1">
        <v>100507</v>
      </c>
      <c r="J244" s="1" t="s">
        <v>589</v>
      </c>
      <c r="K244" s="1">
        <v>100507</v>
      </c>
    </row>
    <row r="245" spans="9:11">
      <c r="I245" s="1">
        <v>100508</v>
      </c>
      <c r="J245" s="1" t="s">
        <v>590</v>
      </c>
      <c r="K245" s="1">
        <v>100508</v>
      </c>
    </row>
    <row r="246" spans="9:11">
      <c r="I246" s="1">
        <v>100510</v>
      </c>
      <c r="J246" s="1" t="s">
        <v>591</v>
      </c>
      <c r="K246" s="1">
        <v>100510</v>
      </c>
    </row>
    <row r="247" spans="9:11">
      <c r="I247" s="1">
        <v>100511</v>
      </c>
      <c r="J247" s="1" t="s">
        <v>592</v>
      </c>
      <c r="K247" s="1">
        <v>100511</v>
      </c>
    </row>
    <row r="248" spans="9:11">
      <c r="I248" s="1">
        <v>100512</v>
      </c>
      <c r="J248" s="1" t="s">
        <v>593</v>
      </c>
      <c r="K248" s="1">
        <v>100512</v>
      </c>
    </row>
    <row r="249" spans="9:11">
      <c r="I249" s="1">
        <v>100513</v>
      </c>
      <c r="J249" s="1" t="s">
        <v>594</v>
      </c>
      <c r="K249" s="1">
        <v>100513</v>
      </c>
    </row>
    <row r="250" spans="9:11">
      <c r="I250" s="1">
        <v>100514</v>
      </c>
      <c r="J250" s="1" t="s">
        <v>595</v>
      </c>
      <c r="K250" s="1">
        <v>100514</v>
      </c>
    </row>
    <row r="251" spans="9:11">
      <c r="I251" s="1">
        <v>100515</v>
      </c>
      <c r="J251" s="1" t="s">
        <v>596</v>
      </c>
      <c r="K251" s="1">
        <v>100515</v>
      </c>
    </row>
    <row r="252" spans="9:11">
      <c r="I252" s="1">
        <v>100525</v>
      </c>
      <c r="J252" s="1" t="s">
        <v>597</v>
      </c>
      <c r="K252" s="1">
        <v>100525</v>
      </c>
    </row>
    <row r="253" spans="9:11">
      <c r="I253" s="1">
        <v>100526</v>
      </c>
      <c r="J253" s="1" t="s">
        <v>598</v>
      </c>
      <c r="K253" s="1">
        <v>100526</v>
      </c>
    </row>
    <row r="254" spans="9:11">
      <c r="I254" s="1">
        <v>100527</v>
      </c>
      <c r="J254" s="1" t="s">
        <v>599</v>
      </c>
      <c r="K254" s="1">
        <v>100527</v>
      </c>
    </row>
    <row r="255" spans="9:11">
      <c r="I255" s="1">
        <v>100528</v>
      </c>
      <c r="J255" s="1" t="s">
        <v>600</v>
      </c>
      <c r="K255" s="1">
        <v>100528</v>
      </c>
    </row>
    <row r="256" spans="9:11">
      <c r="I256" s="1">
        <v>100530</v>
      </c>
      <c r="J256" s="1" t="s">
        <v>601</v>
      </c>
      <c r="K256" s="1">
        <v>100530</v>
      </c>
    </row>
    <row r="257" spans="9:11">
      <c r="I257" s="1">
        <v>100531</v>
      </c>
      <c r="J257" s="1" t="s">
        <v>602</v>
      </c>
      <c r="K257" s="1">
        <v>100531</v>
      </c>
    </row>
    <row r="258" spans="9:11">
      <c r="I258" s="1">
        <v>100532</v>
      </c>
      <c r="J258" s="1" t="s">
        <v>603</v>
      </c>
      <c r="K258" s="1">
        <v>100532</v>
      </c>
    </row>
    <row r="259" spans="9:11">
      <c r="I259" s="1">
        <v>100533</v>
      </c>
      <c r="J259" s="1" t="s">
        <v>604</v>
      </c>
      <c r="K259" s="1">
        <v>100533</v>
      </c>
    </row>
    <row r="260" spans="9:11">
      <c r="I260" s="1">
        <v>100535</v>
      </c>
      <c r="J260" s="1" t="s">
        <v>605</v>
      </c>
      <c r="K260" s="1">
        <v>100535</v>
      </c>
    </row>
    <row r="261" spans="9:11">
      <c r="I261" s="1">
        <v>100536</v>
      </c>
      <c r="J261" s="1" t="s">
        <v>606</v>
      </c>
      <c r="K261" s="1">
        <v>100536</v>
      </c>
    </row>
    <row r="262" spans="9:11">
      <c r="I262" s="1">
        <v>100537</v>
      </c>
      <c r="J262" s="1" t="s">
        <v>607</v>
      </c>
      <c r="K262" s="1">
        <v>100537</v>
      </c>
    </row>
    <row r="263" spans="9:11">
      <c r="I263" s="1">
        <v>100540</v>
      </c>
      <c r="J263" s="1" t="s">
        <v>608</v>
      </c>
      <c r="K263" s="1">
        <v>100540</v>
      </c>
    </row>
    <row r="264" spans="9:11">
      <c r="I264" s="1">
        <v>100541</v>
      </c>
      <c r="J264" s="1" t="s">
        <v>609</v>
      </c>
      <c r="K264" s="1">
        <v>100541</v>
      </c>
    </row>
    <row r="265" spans="9:11">
      <c r="I265" s="1">
        <v>100542</v>
      </c>
      <c r="J265" s="1" t="s">
        <v>610</v>
      </c>
      <c r="K265" s="1">
        <v>100542</v>
      </c>
    </row>
    <row r="266" spans="9:11">
      <c r="I266" s="1">
        <v>100550</v>
      </c>
      <c r="J266" s="1" t="s">
        <v>611</v>
      </c>
      <c r="K266" s="1">
        <v>100550</v>
      </c>
    </row>
    <row r="267" spans="9:11">
      <c r="I267" s="1">
        <v>100555</v>
      </c>
      <c r="J267" s="1" t="s">
        <v>612</v>
      </c>
      <c r="K267" s="1">
        <v>100555</v>
      </c>
    </row>
    <row r="268" spans="9:11">
      <c r="I268" s="1">
        <v>100556</v>
      </c>
      <c r="J268" s="1" t="s">
        <v>613</v>
      </c>
      <c r="K268" s="1">
        <v>100556</v>
      </c>
    </row>
    <row r="269" spans="9:11">
      <c r="I269" s="1">
        <v>100560</v>
      </c>
      <c r="J269" s="1" t="s">
        <v>610</v>
      </c>
      <c r="K269" s="1">
        <v>100560</v>
      </c>
    </row>
    <row r="270" spans="9:11">
      <c r="I270" s="1">
        <v>100561</v>
      </c>
      <c r="J270" s="1" t="s">
        <v>614</v>
      </c>
      <c r="K270" s="1">
        <v>100561</v>
      </c>
    </row>
    <row r="271" spans="9:11">
      <c r="I271" s="1">
        <v>100562</v>
      </c>
      <c r="J271" s="1" t="s">
        <v>615</v>
      </c>
      <c r="K271" s="1">
        <v>100562</v>
      </c>
    </row>
    <row r="272" spans="9:11">
      <c r="I272" s="1">
        <v>100563</v>
      </c>
      <c r="J272" s="1" t="s">
        <v>616</v>
      </c>
      <c r="K272" s="1">
        <v>100563</v>
      </c>
    </row>
    <row r="273" spans="9:11">
      <c r="I273" s="1">
        <v>100564</v>
      </c>
      <c r="J273" s="1" t="s">
        <v>617</v>
      </c>
      <c r="K273" s="1">
        <v>100564</v>
      </c>
    </row>
    <row r="274" spans="9:11">
      <c r="I274" s="1">
        <v>100565</v>
      </c>
      <c r="J274" s="1" t="s">
        <v>618</v>
      </c>
      <c r="K274" s="1">
        <v>100565</v>
      </c>
    </row>
    <row r="275" spans="9:11">
      <c r="I275" s="1">
        <v>100566</v>
      </c>
      <c r="J275" s="1" t="s">
        <v>619</v>
      </c>
      <c r="K275" s="1">
        <v>100566</v>
      </c>
    </row>
    <row r="276" spans="9:11">
      <c r="I276" s="1">
        <v>100567</v>
      </c>
      <c r="J276" s="1" t="s">
        <v>620</v>
      </c>
      <c r="K276" s="1">
        <v>100567</v>
      </c>
    </row>
    <row r="277" spans="9:11">
      <c r="I277" s="1">
        <v>100568</v>
      </c>
      <c r="J277" s="1" t="s">
        <v>621</v>
      </c>
      <c r="K277" s="1">
        <v>100568</v>
      </c>
    </row>
    <row r="278" spans="9:11">
      <c r="I278" s="1">
        <v>100569</v>
      </c>
      <c r="J278" s="1" t="s">
        <v>622</v>
      </c>
      <c r="K278" s="1">
        <v>100569</v>
      </c>
    </row>
    <row r="279" spans="9:11">
      <c r="I279" s="1">
        <v>100570</v>
      </c>
      <c r="J279" s="1" t="s">
        <v>623</v>
      </c>
      <c r="K279" s="1">
        <v>100570</v>
      </c>
    </row>
    <row r="280" spans="9:11">
      <c r="I280" s="1">
        <v>100571</v>
      </c>
      <c r="J280" s="1" t="s">
        <v>624</v>
      </c>
      <c r="K280" s="1">
        <v>100571</v>
      </c>
    </row>
    <row r="281" spans="9:11">
      <c r="I281" s="1">
        <v>100572</v>
      </c>
      <c r="J281" s="1" t="s">
        <v>625</v>
      </c>
      <c r="K281" s="1">
        <v>100572</v>
      </c>
    </row>
    <row r="282" spans="9:11">
      <c r="I282" s="1">
        <v>100573</v>
      </c>
      <c r="J282" s="1" t="s">
        <v>626</v>
      </c>
      <c r="K282" s="1">
        <v>100573</v>
      </c>
    </row>
    <row r="283" spans="9:11">
      <c r="I283" s="1">
        <v>100574</v>
      </c>
      <c r="J283" s="1" t="s">
        <v>627</v>
      </c>
      <c r="K283" s="1">
        <v>100574</v>
      </c>
    </row>
    <row r="284" spans="9:11">
      <c r="I284" s="1">
        <v>100575</v>
      </c>
      <c r="J284" s="1" t="s">
        <v>628</v>
      </c>
      <c r="K284" s="1">
        <v>100575</v>
      </c>
    </row>
    <row r="285" spans="9:11">
      <c r="I285" s="1">
        <v>100580</v>
      </c>
      <c r="J285" s="1" t="s">
        <v>629</v>
      </c>
      <c r="K285" s="1">
        <v>100580</v>
      </c>
    </row>
    <row r="286" spans="9:11">
      <c r="I286" s="1">
        <v>100581</v>
      </c>
      <c r="J286" s="1" t="s">
        <v>630</v>
      </c>
      <c r="K286" s="1">
        <v>100581</v>
      </c>
    </row>
    <row r="287" spans="9:11">
      <c r="I287" s="1">
        <v>100582</v>
      </c>
      <c r="J287" s="1" t="s">
        <v>631</v>
      </c>
      <c r="K287" s="1">
        <v>100582</v>
      </c>
    </row>
    <row r="288" spans="9:11">
      <c r="I288" s="1">
        <v>100583</v>
      </c>
      <c r="J288" s="1" t="s">
        <v>632</v>
      </c>
      <c r="K288" s="1">
        <v>100583</v>
      </c>
    </row>
    <row r="289" spans="9:11">
      <c r="I289" s="1">
        <v>100585</v>
      </c>
      <c r="J289" s="1" t="s">
        <v>633</v>
      </c>
      <c r="K289" s="1">
        <v>100585</v>
      </c>
    </row>
    <row r="290" spans="9:11">
      <c r="I290" s="1">
        <v>100930</v>
      </c>
      <c r="J290" s="1" t="s">
        <v>634</v>
      </c>
      <c r="K290" s="1">
        <v>100930</v>
      </c>
    </row>
    <row r="291" spans="9:11">
      <c r="I291" s="1">
        <v>101000</v>
      </c>
      <c r="J291" s="1" t="s">
        <v>635</v>
      </c>
      <c r="K291" s="1">
        <v>101000</v>
      </c>
    </row>
    <row r="292" spans="9:11">
      <c r="I292" s="1">
        <v>101200</v>
      </c>
      <c r="J292" s="1" t="s">
        <v>636</v>
      </c>
      <c r="K292" s="1">
        <v>101200</v>
      </c>
    </row>
    <row r="293" spans="9:11">
      <c r="I293" s="1">
        <v>101201</v>
      </c>
      <c r="J293" s="1" t="s">
        <v>637</v>
      </c>
      <c r="K293" s="1">
        <v>101201</v>
      </c>
    </row>
    <row r="294" spans="9:11">
      <c r="I294" s="1">
        <v>101202</v>
      </c>
      <c r="J294" s="1" t="s">
        <v>638</v>
      </c>
      <c r="K294" s="1">
        <v>101202</v>
      </c>
    </row>
    <row r="295" spans="9:11">
      <c r="I295" s="1">
        <v>101205</v>
      </c>
      <c r="J295" s="1" t="s">
        <v>639</v>
      </c>
      <c r="K295" s="1">
        <v>101205</v>
      </c>
    </row>
    <row r="296" spans="9:11">
      <c r="I296" s="1">
        <v>101206</v>
      </c>
      <c r="J296" s="1" t="s">
        <v>640</v>
      </c>
      <c r="K296" s="1">
        <v>101206</v>
      </c>
    </row>
    <row r="297" spans="9:11">
      <c r="I297" s="1">
        <v>101210</v>
      </c>
      <c r="J297" s="1" t="s">
        <v>641</v>
      </c>
      <c r="K297" s="1">
        <v>101210</v>
      </c>
    </row>
    <row r="298" spans="9:11">
      <c r="I298" s="1">
        <v>101220</v>
      </c>
      <c r="J298" s="1" t="s">
        <v>642</v>
      </c>
      <c r="K298" s="1">
        <v>101220</v>
      </c>
    </row>
    <row r="299" spans="9:11">
      <c r="I299" s="1">
        <v>101221</v>
      </c>
      <c r="J299" s="1" t="s">
        <v>643</v>
      </c>
      <c r="K299" s="1">
        <v>101221</v>
      </c>
    </row>
    <row r="300" spans="9:11">
      <c r="I300" s="1">
        <v>101222</v>
      </c>
      <c r="J300" s="1" t="s">
        <v>644</v>
      </c>
      <c r="K300" s="1">
        <v>101222</v>
      </c>
    </row>
    <row r="301" spans="9:11">
      <c r="I301" s="1">
        <v>101225</v>
      </c>
      <c r="J301" s="1" t="s">
        <v>645</v>
      </c>
      <c r="K301" s="1">
        <v>101225</v>
      </c>
    </row>
    <row r="302" spans="9:11">
      <c r="I302" s="1">
        <v>101226</v>
      </c>
      <c r="J302" s="1" t="s">
        <v>646</v>
      </c>
      <c r="K302" s="1">
        <v>101226</v>
      </c>
    </row>
    <row r="303" spans="9:11">
      <c r="I303" s="1">
        <v>101227</v>
      </c>
      <c r="J303" s="1" t="s">
        <v>647</v>
      </c>
      <c r="K303" s="1">
        <v>101227</v>
      </c>
    </row>
    <row r="304" spans="9:11">
      <c r="I304" s="1">
        <v>101228</v>
      </c>
      <c r="J304" s="1" t="s">
        <v>648</v>
      </c>
      <c r="K304" s="1">
        <v>101228</v>
      </c>
    </row>
    <row r="305" spans="9:11">
      <c r="I305" s="1">
        <v>101229</v>
      </c>
      <c r="J305" s="1" t="s">
        <v>649</v>
      </c>
      <c r="K305" s="1">
        <v>101229</v>
      </c>
    </row>
    <row r="306" spans="9:11">
      <c r="I306" s="1">
        <v>101230</v>
      </c>
      <c r="J306" s="1" t="s">
        <v>650</v>
      </c>
      <c r="K306" s="1">
        <v>101230</v>
      </c>
    </row>
    <row r="307" spans="9:11">
      <c r="I307" s="1">
        <v>101231</v>
      </c>
      <c r="J307" s="1" t="s">
        <v>651</v>
      </c>
      <c r="K307" s="1">
        <v>101231</v>
      </c>
    </row>
    <row r="308" spans="9:11">
      <c r="I308" s="1">
        <v>101232</v>
      </c>
      <c r="J308" s="1" t="s">
        <v>652</v>
      </c>
      <c r="K308" s="1">
        <v>101232</v>
      </c>
    </row>
    <row r="309" spans="9:11">
      <c r="I309" s="1">
        <v>101233</v>
      </c>
      <c r="J309" s="1" t="s">
        <v>653</v>
      </c>
      <c r="K309" s="1">
        <v>101233</v>
      </c>
    </row>
    <row r="310" spans="9:11">
      <c r="I310" s="1">
        <v>101234</v>
      </c>
      <c r="J310" s="1" t="s">
        <v>654</v>
      </c>
      <c r="K310" s="1">
        <v>101234</v>
      </c>
    </row>
    <row r="311" spans="9:11">
      <c r="I311" s="1">
        <v>101235</v>
      </c>
      <c r="J311" s="1" t="s">
        <v>655</v>
      </c>
      <c r="K311" s="1">
        <v>101235</v>
      </c>
    </row>
    <row r="312" spans="9:11">
      <c r="I312" s="1">
        <v>101236</v>
      </c>
      <c r="J312" s="1" t="s">
        <v>656</v>
      </c>
      <c r="K312" s="1">
        <v>101236</v>
      </c>
    </row>
    <row r="313" spans="9:11">
      <c r="I313" s="1">
        <v>101237</v>
      </c>
      <c r="J313" s="1" t="s">
        <v>656</v>
      </c>
      <c r="K313" s="1">
        <v>101237</v>
      </c>
    </row>
    <row r="314" spans="9:11">
      <c r="I314" s="1">
        <v>101238</v>
      </c>
      <c r="J314" s="1" t="s">
        <v>657</v>
      </c>
      <c r="K314" s="1">
        <v>101238</v>
      </c>
    </row>
    <row r="315" spans="9:11">
      <c r="I315" s="1">
        <v>101300</v>
      </c>
      <c r="J315" s="1" t="s">
        <v>658</v>
      </c>
      <c r="K315" s="1">
        <v>101300</v>
      </c>
    </row>
    <row r="316" spans="9:11">
      <c r="I316" s="1">
        <v>101301</v>
      </c>
      <c r="J316" s="1" t="s">
        <v>659</v>
      </c>
      <c r="K316" s="1">
        <v>101301</v>
      </c>
    </row>
    <row r="317" spans="9:11">
      <c r="I317" s="1">
        <v>101302</v>
      </c>
      <c r="J317" s="1" t="s">
        <v>660</v>
      </c>
      <c r="K317" s="1">
        <v>101302</v>
      </c>
    </row>
    <row r="318" spans="9:11">
      <c r="I318" s="1">
        <v>101303</v>
      </c>
      <c r="J318" s="1" t="s">
        <v>661</v>
      </c>
      <c r="K318" s="1">
        <v>101303</v>
      </c>
    </row>
    <row r="319" spans="9:11">
      <c r="I319" s="1">
        <v>101304</v>
      </c>
      <c r="J319" s="1" t="s">
        <v>662</v>
      </c>
      <c r="K319" s="1">
        <v>101304</v>
      </c>
    </row>
    <row r="320" spans="9:11">
      <c r="I320" s="1">
        <v>101305</v>
      </c>
      <c r="J320" s="1" t="s">
        <v>663</v>
      </c>
      <c r="K320" s="1">
        <v>101305</v>
      </c>
    </row>
    <row r="321" spans="9:11">
      <c r="I321" s="1">
        <v>101306</v>
      </c>
      <c r="J321" s="1" t="s">
        <v>664</v>
      </c>
      <c r="K321" s="1">
        <v>101306</v>
      </c>
    </row>
    <row r="322" spans="9:11">
      <c r="I322" s="1">
        <v>101307</v>
      </c>
      <c r="J322" s="1" t="s">
        <v>665</v>
      </c>
      <c r="K322" s="1">
        <v>101307</v>
      </c>
    </row>
    <row r="323" spans="9:11">
      <c r="I323" s="1">
        <v>101308</v>
      </c>
      <c r="J323" s="1" t="s">
        <v>666</v>
      </c>
      <c r="K323" s="1">
        <v>101308</v>
      </c>
    </row>
    <row r="324" spans="9:11">
      <c r="I324" s="1">
        <v>101309</v>
      </c>
      <c r="J324" s="1" t="s">
        <v>667</v>
      </c>
      <c r="K324" s="1">
        <v>101309</v>
      </c>
    </row>
    <row r="325" spans="9:11">
      <c r="I325" s="1">
        <v>101310</v>
      </c>
      <c r="J325" s="1" t="s">
        <v>668</v>
      </c>
      <c r="K325" s="1">
        <v>101310</v>
      </c>
    </row>
    <row r="326" spans="9:11">
      <c r="I326" s="1">
        <v>101311</v>
      </c>
      <c r="J326" s="1" t="s">
        <v>669</v>
      </c>
      <c r="K326" s="1">
        <v>101311</v>
      </c>
    </row>
    <row r="327" spans="9:11">
      <c r="I327" s="1">
        <v>101312</v>
      </c>
      <c r="J327" s="1" t="s">
        <v>670</v>
      </c>
      <c r="K327" s="1">
        <v>101312</v>
      </c>
    </row>
    <row r="328" spans="9:11">
      <c r="I328" s="1">
        <v>101313</v>
      </c>
      <c r="J328" s="1" t="s">
        <v>671</v>
      </c>
      <c r="K328" s="1">
        <v>101313</v>
      </c>
    </row>
    <row r="329" spans="9:11">
      <c r="I329" s="1">
        <v>101314</v>
      </c>
      <c r="J329" s="1" t="s">
        <v>672</v>
      </c>
      <c r="K329" s="1">
        <v>101314</v>
      </c>
    </row>
    <row r="330" spans="9:11">
      <c r="I330" s="1">
        <v>101315</v>
      </c>
      <c r="J330" s="1" t="s">
        <v>673</v>
      </c>
      <c r="K330" s="1">
        <v>101315</v>
      </c>
    </row>
    <row r="331" spans="9:11">
      <c r="I331" s="1">
        <v>101316</v>
      </c>
      <c r="J331" s="1" t="s">
        <v>674</v>
      </c>
      <c r="K331" s="1">
        <v>101316</v>
      </c>
    </row>
    <row r="332" spans="9:11">
      <c r="I332" s="1">
        <v>101317</v>
      </c>
      <c r="J332" s="1" t="s">
        <v>675</v>
      </c>
      <c r="K332" s="1">
        <v>101317</v>
      </c>
    </row>
    <row r="333" spans="9:11">
      <c r="I333" s="1">
        <v>101318</v>
      </c>
      <c r="J333" s="1" t="s">
        <v>676</v>
      </c>
      <c r="K333" s="1">
        <v>101318</v>
      </c>
    </row>
    <row r="334" spans="9:11">
      <c r="I334" s="1">
        <v>101319</v>
      </c>
      <c r="J334" s="1" t="s">
        <v>677</v>
      </c>
      <c r="K334" s="1">
        <v>101319</v>
      </c>
    </row>
    <row r="335" spans="9:11">
      <c r="I335" s="1">
        <v>101320</v>
      </c>
      <c r="J335" s="1" t="s">
        <v>678</v>
      </c>
      <c r="K335" s="1">
        <v>101320</v>
      </c>
    </row>
    <row r="336" spans="9:11">
      <c r="I336" s="1">
        <v>101501</v>
      </c>
      <c r="J336" s="1" t="s">
        <v>679</v>
      </c>
      <c r="K336" s="1">
        <v>101501</v>
      </c>
    </row>
    <row r="337" spans="9:11">
      <c r="I337" s="1">
        <v>101502</v>
      </c>
      <c r="J337" s="1" t="s">
        <v>680</v>
      </c>
      <c r="K337" s="1">
        <v>101502</v>
      </c>
    </row>
    <row r="338" spans="9:11">
      <c r="I338" s="1">
        <v>101503</v>
      </c>
      <c r="J338" s="1" t="s">
        <v>681</v>
      </c>
      <c r="K338" s="1">
        <v>101503</v>
      </c>
    </row>
    <row r="339" spans="9:11">
      <c r="I339" s="1">
        <v>101504</v>
      </c>
      <c r="J339" s="1" t="s">
        <v>682</v>
      </c>
      <c r="K339" s="1">
        <v>101504</v>
      </c>
    </row>
    <row r="340" spans="9:11">
      <c r="I340" s="1">
        <v>101506</v>
      </c>
      <c r="J340" s="1" t="s">
        <v>683</v>
      </c>
      <c r="K340" s="1">
        <v>101506</v>
      </c>
    </row>
    <row r="341" spans="9:11">
      <c r="I341" s="1">
        <v>101507</v>
      </c>
      <c r="J341" s="1" t="s">
        <v>684</v>
      </c>
      <c r="K341" s="1">
        <v>101507</v>
      </c>
    </row>
    <row r="342" spans="9:11">
      <c r="I342" s="1">
        <v>101531</v>
      </c>
      <c r="J342" s="1" t="s">
        <v>685</v>
      </c>
      <c r="K342" s="1">
        <v>101531</v>
      </c>
    </row>
    <row r="343" spans="9:11">
      <c r="I343" s="1">
        <v>101600</v>
      </c>
      <c r="J343" s="1" t="s">
        <v>686</v>
      </c>
      <c r="K343" s="1">
        <v>101600</v>
      </c>
    </row>
    <row r="344" spans="9:11">
      <c r="I344" s="1">
        <v>101601</v>
      </c>
      <c r="J344" s="1" t="s">
        <v>687</v>
      </c>
      <c r="K344" s="1">
        <v>101601</v>
      </c>
    </row>
    <row r="345" spans="9:11">
      <c r="I345" s="1">
        <v>101602</v>
      </c>
      <c r="J345" s="1" t="s">
        <v>688</v>
      </c>
      <c r="K345" s="1">
        <v>101602</v>
      </c>
    </row>
    <row r="346" spans="9:11">
      <c r="I346" s="1">
        <v>101700</v>
      </c>
      <c r="J346" s="1" t="s">
        <v>689</v>
      </c>
      <c r="K346" s="1">
        <v>101700</v>
      </c>
    </row>
    <row r="347" spans="9:11">
      <c r="I347" s="1">
        <v>101701</v>
      </c>
      <c r="J347" s="1" t="s">
        <v>690</v>
      </c>
      <c r="K347" s="1">
        <v>101701</v>
      </c>
    </row>
    <row r="348" spans="9:11">
      <c r="I348" s="1">
        <v>101702</v>
      </c>
      <c r="J348" s="1" t="s">
        <v>691</v>
      </c>
      <c r="K348" s="1">
        <v>101702</v>
      </c>
    </row>
    <row r="349" spans="9:11">
      <c r="I349" s="1">
        <v>101703</v>
      </c>
      <c r="J349" s="1" t="s">
        <v>692</v>
      </c>
      <c r="K349" s="1">
        <v>101703</v>
      </c>
    </row>
    <row r="350" spans="9:11">
      <c r="I350" s="1">
        <v>101708</v>
      </c>
      <c r="J350" s="1" t="s">
        <v>693</v>
      </c>
      <c r="K350" s="1">
        <v>101708</v>
      </c>
    </row>
    <row r="351" spans="9:11">
      <c r="I351" s="1">
        <v>101712</v>
      </c>
      <c r="J351" s="1" t="s">
        <v>694</v>
      </c>
      <c r="K351" s="1">
        <v>101712</v>
      </c>
    </row>
    <row r="352" spans="9:11">
      <c r="I352" s="1">
        <v>101714</v>
      </c>
      <c r="J352" s="1" t="s">
        <v>695</v>
      </c>
      <c r="K352" s="1">
        <v>101714</v>
      </c>
    </row>
    <row r="353" spans="9:11">
      <c r="I353" s="1">
        <v>101716</v>
      </c>
      <c r="J353" s="1" t="s">
        <v>696</v>
      </c>
      <c r="K353" s="1">
        <v>101716</v>
      </c>
    </row>
    <row r="354" spans="9:11">
      <c r="I354" s="1">
        <v>101718</v>
      </c>
      <c r="J354" s="1" t="s">
        <v>697</v>
      </c>
      <c r="K354" s="1">
        <v>101718</v>
      </c>
    </row>
    <row r="355" spans="9:11">
      <c r="I355" s="1">
        <v>101720</v>
      </c>
      <c r="J355" s="1" t="s">
        <v>698</v>
      </c>
      <c r="K355" s="1">
        <v>101720</v>
      </c>
    </row>
    <row r="356" spans="9:11">
      <c r="I356" s="1">
        <v>101722</v>
      </c>
      <c r="J356" s="1" t="s">
        <v>699</v>
      </c>
      <c r="K356" s="1">
        <v>101722</v>
      </c>
    </row>
    <row r="357" spans="9:11">
      <c r="I357" s="1">
        <v>101724</v>
      </c>
      <c r="J357" s="1" t="s">
        <v>700</v>
      </c>
      <c r="K357" s="1">
        <v>101724</v>
      </c>
    </row>
    <row r="358" spans="9:11">
      <c r="I358" s="1">
        <v>101726</v>
      </c>
      <c r="J358" s="1" t="s">
        <v>701</v>
      </c>
      <c r="K358" s="1">
        <v>101726</v>
      </c>
    </row>
    <row r="359" spans="9:11">
      <c r="I359" s="1">
        <v>101728</v>
      </c>
      <c r="J359" s="1" t="s">
        <v>702</v>
      </c>
      <c r="K359" s="1">
        <v>101728</v>
      </c>
    </row>
    <row r="360" spans="9:11">
      <c r="I360" s="1">
        <v>101729</v>
      </c>
      <c r="J360" s="1" t="s">
        <v>703</v>
      </c>
      <c r="K360" s="1">
        <v>101729</v>
      </c>
    </row>
    <row r="361" spans="9:11">
      <c r="I361" s="1">
        <v>101730</v>
      </c>
      <c r="J361" s="1" t="s">
        <v>704</v>
      </c>
      <c r="K361" s="1">
        <v>101730</v>
      </c>
    </row>
    <row r="362" spans="9:11">
      <c r="I362" s="1">
        <v>101734</v>
      </c>
      <c r="J362" s="1" t="s">
        <v>705</v>
      </c>
      <c r="K362" s="1">
        <v>101734</v>
      </c>
    </row>
    <row r="363" spans="9:11">
      <c r="I363" s="1">
        <v>101736</v>
      </c>
      <c r="J363" s="1" t="s">
        <v>706</v>
      </c>
      <c r="K363" s="1">
        <v>101736</v>
      </c>
    </row>
    <row r="364" spans="9:11">
      <c r="I364" s="1">
        <v>101738</v>
      </c>
      <c r="J364" s="1" t="s">
        <v>707</v>
      </c>
      <c r="K364" s="1">
        <v>101738</v>
      </c>
    </row>
    <row r="365" spans="9:11">
      <c r="I365" s="1">
        <v>101740</v>
      </c>
      <c r="J365" s="1" t="s">
        <v>708</v>
      </c>
      <c r="K365" s="1">
        <v>101740</v>
      </c>
    </row>
    <row r="366" spans="9:11">
      <c r="I366" s="1">
        <v>101742</v>
      </c>
      <c r="J366" s="1" t="s">
        <v>709</v>
      </c>
      <c r="K366" s="1">
        <v>101742</v>
      </c>
    </row>
    <row r="367" spans="9:11">
      <c r="I367" s="1">
        <v>101744</v>
      </c>
      <c r="J367" s="1" t="s">
        <v>710</v>
      </c>
      <c r="K367" s="1">
        <v>101744</v>
      </c>
    </row>
    <row r="368" spans="9:11">
      <c r="I368" s="1">
        <v>101745</v>
      </c>
      <c r="J368" s="1" t="s">
        <v>711</v>
      </c>
      <c r="K368" s="1">
        <v>101745</v>
      </c>
    </row>
    <row r="369" spans="9:11">
      <c r="I369" s="1">
        <v>101746</v>
      </c>
      <c r="J369" s="1" t="s">
        <v>712</v>
      </c>
      <c r="K369" s="1">
        <v>101746</v>
      </c>
    </row>
    <row r="370" spans="9:11">
      <c r="I370" s="1">
        <v>101748</v>
      </c>
      <c r="J370" s="1" t="s">
        <v>713</v>
      </c>
      <c r="K370" s="1">
        <v>101748</v>
      </c>
    </row>
    <row r="371" spans="9:11">
      <c r="I371" s="1">
        <v>101750</v>
      </c>
      <c r="J371" s="1" t="s">
        <v>714</v>
      </c>
      <c r="K371" s="1">
        <v>101750</v>
      </c>
    </row>
    <row r="372" spans="9:11">
      <c r="I372" s="1">
        <v>101752</v>
      </c>
      <c r="J372" s="1" t="s">
        <v>715</v>
      </c>
      <c r="K372" s="1">
        <v>101752</v>
      </c>
    </row>
    <row r="373" spans="9:11">
      <c r="I373" s="1">
        <v>101754</v>
      </c>
      <c r="J373" s="1" t="s">
        <v>716</v>
      </c>
      <c r="K373" s="1">
        <v>101754</v>
      </c>
    </row>
    <row r="374" spans="9:11">
      <c r="I374" s="1">
        <v>101756</v>
      </c>
      <c r="J374" s="1" t="s">
        <v>717</v>
      </c>
      <c r="K374" s="1">
        <v>101756</v>
      </c>
    </row>
    <row r="375" spans="9:11">
      <c r="I375" s="1">
        <v>101758</v>
      </c>
      <c r="J375" s="1" t="s">
        <v>718</v>
      </c>
      <c r="K375" s="1">
        <v>101758</v>
      </c>
    </row>
    <row r="376" spans="9:11">
      <c r="I376" s="1">
        <v>101760</v>
      </c>
      <c r="J376" s="1" t="s">
        <v>719</v>
      </c>
      <c r="K376" s="1">
        <v>101760</v>
      </c>
    </row>
    <row r="377" spans="9:11">
      <c r="I377" s="1">
        <v>101766</v>
      </c>
      <c r="J377" s="1" t="s">
        <v>720</v>
      </c>
      <c r="K377" s="1">
        <v>101766</v>
      </c>
    </row>
    <row r="378" spans="9:11">
      <c r="I378" s="1">
        <v>101799</v>
      </c>
      <c r="J378" s="1" t="s">
        <v>721</v>
      </c>
      <c r="K378" s="1">
        <v>101799</v>
      </c>
    </row>
    <row r="379" spans="9:11">
      <c r="I379" s="1">
        <v>101801</v>
      </c>
      <c r="J379" s="1" t="s">
        <v>722</v>
      </c>
      <c r="K379" s="1">
        <v>101801</v>
      </c>
    </row>
    <row r="380" spans="9:11">
      <c r="I380" s="1">
        <v>101802</v>
      </c>
      <c r="J380" s="1" t="s">
        <v>723</v>
      </c>
      <c r="K380" s="1">
        <v>101802</v>
      </c>
    </row>
    <row r="381" spans="9:11">
      <c r="I381" s="1">
        <v>101804</v>
      </c>
      <c r="J381" s="1" t="s">
        <v>724</v>
      </c>
      <c r="K381" s="1">
        <v>101804</v>
      </c>
    </row>
    <row r="382" spans="9:11">
      <c r="I382" s="1">
        <v>101805</v>
      </c>
      <c r="J382" s="1" t="s">
        <v>725</v>
      </c>
      <c r="K382" s="1">
        <v>101805</v>
      </c>
    </row>
    <row r="383" spans="9:11">
      <c r="I383" s="1">
        <v>101806</v>
      </c>
      <c r="J383" s="1" t="s">
        <v>726</v>
      </c>
      <c r="K383" s="1">
        <v>101806</v>
      </c>
    </row>
    <row r="384" spans="9:11">
      <c r="I384" s="1">
        <v>101807</v>
      </c>
      <c r="J384" s="1" t="s">
        <v>727</v>
      </c>
      <c r="K384" s="1">
        <v>101807</v>
      </c>
    </row>
    <row r="385" spans="9:11">
      <c r="I385" s="1">
        <v>101808</v>
      </c>
      <c r="J385" s="1" t="s">
        <v>728</v>
      </c>
      <c r="K385" s="1">
        <v>101808</v>
      </c>
    </row>
    <row r="386" spans="9:11">
      <c r="I386" s="1">
        <v>101810</v>
      </c>
      <c r="J386" s="1" t="s">
        <v>729</v>
      </c>
      <c r="K386" s="1">
        <v>101810</v>
      </c>
    </row>
    <row r="387" spans="9:11">
      <c r="I387" s="1">
        <v>101811</v>
      </c>
      <c r="J387" s="1" t="s">
        <v>730</v>
      </c>
      <c r="K387" s="1">
        <v>101811</v>
      </c>
    </row>
    <row r="388" spans="9:11">
      <c r="I388" s="1">
        <v>101812</v>
      </c>
      <c r="J388" s="1" t="s">
        <v>731</v>
      </c>
      <c r="K388" s="1">
        <v>101812</v>
      </c>
    </row>
    <row r="389" spans="9:11">
      <c r="I389" s="1">
        <v>101815</v>
      </c>
      <c r="J389" s="1" t="s">
        <v>732</v>
      </c>
      <c r="K389" s="1">
        <v>101815</v>
      </c>
    </row>
    <row r="390" spans="9:11">
      <c r="I390" s="1">
        <v>101899</v>
      </c>
      <c r="J390" s="1" t="s">
        <v>733</v>
      </c>
      <c r="K390" s="1">
        <v>101899</v>
      </c>
    </row>
    <row r="391" spans="9:11">
      <c r="I391" s="1">
        <v>101900</v>
      </c>
      <c r="J391" s="1" t="s">
        <v>734</v>
      </c>
      <c r="K391" s="1">
        <v>101900</v>
      </c>
    </row>
    <row r="392" spans="9:11">
      <c r="I392" s="1">
        <v>101901</v>
      </c>
      <c r="J392" s="1" t="s">
        <v>735</v>
      </c>
      <c r="K392" s="1">
        <v>101901</v>
      </c>
    </row>
    <row r="393" spans="9:11">
      <c r="I393" s="1">
        <v>101902</v>
      </c>
      <c r="J393" s="1" t="s">
        <v>736</v>
      </c>
      <c r="K393" s="1">
        <v>101902</v>
      </c>
    </row>
    <row r="394" spans="9:11">
      <c r="I394" s="1">
        <v>101903</v>
      </c>
      <c r="J394" s="1" t="s">
        <v>737</v>
      </c>
      <c r="K394" s="1">
        <v>101903</v>
      </c>
    </row>
    <row r="395" spans="9:11">
      <c r="I395" s="1">
        <v>101904</v>
      </c>
      <c r="J395" s="1" t="s">
        <v>738</v>
      </c>
      <c r="K395" s="1">
        <v>101904</v>
      </c>
    </row>
    <row r="396" spans="9:11">
      <c r="I396" s="1">
        <v>101905</v>
      </c>
      <c r="J396" s="1" t="s">
        <v>739</v>
      </c>
      <c r="K396" s="1">
        <v>101905</v>
      </c>
    </row>
    <row r="397" spans="9:11">
      <c r="I397" s="1">
        <v>101906</v>
      </c>
      <c r="J397" s="1" t="s">
        <v>740</v>
      </c>
      <c r="K397" s="1">
        <v>101906</v>
      </c>
    </row>
    <row r="398" spans="9:11">
      <c r="I398" s="1">
        <v>101907</v>
      </c>
      <c r="J398" s="1" t="s">
        <v>741</v>
      </c>
      <c r="K398" s="1">
        <v>101907</v>
      </c>
    </row>
    <row r="399" spans="9:11">
      <c r="I399" s="1">
        <v>101908</v>
      </c>
      <c r="J399" s="1" t="s">
        <v>742</v>
      </c>
      <c r="K399" s="1">
        <v>101908</v>
      </c>
    </row>
    <row r="400" spans="9:11">
      <c r="I400" s="1">
        <v>101909</v>
      </c>
      <c r="J400" s="1" t="s">
        <v>743</v>
      </c>
      <c r="K400" s="1">
        <v>101909</v>
      </c>
    </row>
    <row r="401" spans="9:11">
      <c r="I401" s="1">
        <v>101910</v>
      </c>
      <c r="J401" s="1" t="s">
        <v>744</v>
      </c>
      <c r="K401" s="1">
        <v>101910</v>
      </c>
    </row>
    <row r="402" spans="9:11">
      <c r="I402" s="1">
        <v>101911</v>
      </c>
      <c r="J402" s="1" t="s">
        <v>745</v>
      </c>
      <c r="K402" s="1">
        <v>101911</v>
      </c>
    </row>
    <row r="403" spans="9:11">
      <c r="I403" s="1">
        <v>101912</v>
      </c>
      <c r="J403" s="1" t="s">
        <v>746</v>
      </c>
      <c r="K403" s="1">
        <v>101912</v>
      </c>
    </row>
    <row r="404" spans="9:11">
      <c r="I404" s="1">
        <v>101913</v>
      </c>
      <c r="J404" s="1" t="s">
        <v>747</v>
      </c>
      <c r="K404" s="1">
        <v>101913</v>
      </c>
    </row>
    <row r="405" spans="9:11">
      <c r="I405" s="1">
        <v>101914</v>
      </c>
      <c r="J405" s="1" t="s">
        <v>748</v>
      </c>
      <c r="K405" s="1">
        <v>101914</v>
      </c>
    </row>
    <row r="406" spans="9:11">
      <c r="I406" s="1">
        <v>101915</v>
      </c>
      <c r="J406" s="1" t="s">
        <v>749</v>
      </c>
      <c r="K406" s="1">
        <v>101915</v>
      </c>
    </row>
    <row r="407" spans="9:11">
      <c r="I407" s="1">
        <v>101916</v>
      </c>
      <c r="J407" s="1" t="s">
        <v>750</v>
      </c>
      <c r="K407" s="1">
        <v>101916</v>
      </c>
    </row>
    <row r="408" spans="9:11">
      <c r="I408" s="1">
        <v>101917</v>
      </c>
      <c r="J408" s="1" t="s">
        <v>751</v>
      </c>
      <c r="K408" s="1">
        <v>101917</v>
      </c>
    </row>
    <row r="409" spans="9:11">
      <c r="I409" s="1">
        <v>101918</v>
      </c>
      <c r="J409" s="1" t="s">
        <v>752</v>
      </c>
      <c r="K409" s="1">
        <v>101918</v>
      </c>
    </row>
    <row r="410" spans="9:11">
      <c r="I410" s="1">
        <v>101919</v>
      </c>
      <c r="J410" s="1" t="s">
        <v>753</v>
      </c>
      <c r="K410" s="1">
        <v>101919</v>
      </c>
    </row>
    <row r="411" spans="9:11">
      <c r="I411" s="1">
        <v>101920</v>
      </c>
      <c r="J411" s="1" t="s">
        <v>754</v>
      </c>
      <c r="K411" s="1">
        <v>101920</v>
      </c>
    </row>
    <row r="412" spans="9:11">
      <c r="I412" s="1">
        <v>101921</v>
      </c>
      <c r="J412" s="1" t="s">
        <v>755</v>
      </c>
      <c r="K412" s="1">
        <v>101921</v>
      </c>
    </row>
    <row r="413" spans="9:11">
      <c r="I413" s="1">
        <v>101922</v>
      </c>
      <c r="J413" s="1" t="s">
        <v>756</v>
      </c>
      <c r="K413" s="1">
        <v>101922</v>
      </c>
    </row>
    <row r="414" spans="9:11">
      <c r="I414" s="1">
        <v>101923</v>
      </c>
      <c r="J414" s="1" t="s">
        <v>757</v>
      </c>
      <c r="K414" s="1">
        <v>101923</v>
      </c>
    </row>
    <row r="415" spans="9:11">
      <c r="I415" s="1">
        <v>101924</v>
      </c>
      <c r="J415" s="1" t="s">
        <v>758</v>
      </c>
      <c r="K415" s="1">
        <v>101924</v>
      </c>
    </row>
    <row r="416" spans="9:11">
      <c r="I416" s="1">
        <v>101925</v>
      </c>
      <c r="J416" s="1" t="s">
        <v>759</v>
      </c>
      <c r="K416" s="1">
        <v>101925</v>
      </c>
    </row>
    <row r="417" spans="9:11">
      <c r="I417" s="1">
        <v>101926</v>
      </c>
      <c r="J417" s="1" t="s">
        <v>760</v>
      </c>
      <c r="K417" s="1">
        <v>101926</v>
      </c>
    </row>
    <row r="418" spans="9:11">
      <c r="I418" s="1">
        <v>101927</v>
      </c>
      <c r="J418" s="1" t="s">
        <v>761</v>
      </c>
      <c r="K418" s="1">
        <v>101927</v>
      </c>
    </row>
    <row r="419" spans="9:11">
      <c r="I419" s="1">
        <v>101928</v>
      </c>
      <c r="J419" s="1" t="s">
        <v>762</v>
      </c>
      <c r="K419" s="1">
        <v>101928</v>
      </c>
    </row>
    <row r="420" spans="9:11">
      <c r="I420" s="1">
        <v>101929</v>
      </c>
      <c r="J420" s="1" t="s">
        <v>763</v>
      </c>
      <c r="K420" s="1">
        <v>101929</v>
      </c>
    </row>
    <row r="421" spans="9:11">
      <c r="I421" s="1">
        <v>101930</v>
      </c>
      <c r="J421" s="1" t="s">
        <v>764</v>
      </c>
      <c r="K421" s="1">
        <v>101930</v>
      </c>
    </row>
    <row r="422" spans="9:11">
      <c r="I422" s="1">
        <v>101931</v>
      </c>
      <c r="J422" s="1" t="s">
        <v>765</v>
      </c>
      <c r="K422" s="1">
        <v>101931</v>
      </c>
    </row>
    <row r="423" spans="9:11">
      <c r="I423" s="1">
        <v>101932</v>
      </c>
      <c r="J423" s="1" t="s">
        <v>766</v>
      </c>
      <c r="K423" s="1">
        <v>101932</v>
      </c>
    </row>
    <row r="424" spans="9:11">
      <c r="I424" s="1">
        <v>101933</v>
      </c>
      <c r="J424" s="1" t="s">
        <v>767</v>
      </c>
      <c r="K424" s="1">
        <v>101933</v>
      </c>
    </row>
    <row r="425" spans="9:11">
      <c r="I425" s="1">
        <v>101934</v>
      </c>
      <c r="J425" s="1" t="s">
        <v>768</v>
      </c>
      <c r="K425" s="1">
        <v>101934</v>
      </c>
    </row>
    <row r="426" spans="9:11">
      <c r="I426" s="1">
        <v>101935</v>
      </c>
      <c r="J426" s="1" t="s">
        <v>769</v>
      </c>
      <c r="K426" s="1">
        <v>101935</v>
      </c>
    </row>
    <row r="427" spans="9:11">
      <c r="I427" s="1">
        <v>101936</v>
      </c>
      <c r="J427" s="1" t="s">
        <v>770</v>
      </c>
      <c r="K427" s="1">
        <v>101936</v>
      </c>
    </row>
    <row r="428" spans="9:11">
      <c r="I428" s="1">
        <v>101937</v>
      </c>
      <c r="J428" s="1" t="s">
        <v>771</v>
      </c>
      <c r="K428" s="1">
        <v>101937</v>
      </c>
    </row>
    <row r="429" spans="9:11">
      <c r="I429" s="1">
        <v>101938</v>
      </c>
      <c r="J429" s="1" t="s">
        <v>772</v>
      </c>
      <c r="K429" s="1">
        <v>101938</v>
      </c>
    </row>
    <row r="430" spans="9:11">
      <c r="I430" s="1">
        <v>101939</v>
      </c>
      <c r="J430" s="1" t="s">
        <v>773</v>
      </c>
      <c r="K430" s="1">
        <v>101939</v>
      </c>
    </row>
    <row r="431" spans="9:11">
      <c r="I431" s="1">
        <v>101940</v>
      </c>
      <c r="J431" s="1" t="s">
        <v>774</v>
      </c>
      <c r="K431" s="1">
        <v>101940</v>
      </c>
    </row>
    <row r="432" spans="9:11">
      <c r="I432" s="1">
        <v>101941</v>
      </c>
      <c r="J432" s="1" t="s">
        <v>775</v>
      </c>
      <c r="K432" s="1">
        <v>101941</v>
      </c>
    </row>
    <row r="433" spans="9:11">
      <c r="I433" s="1">
        <v>101942</v>
      </c>
      <c r="J433" s="1" t="s">
        <v>776</v>
      </c>
      <c r="K433" s="1">
        <v>101942</v>
      </c>
    </row>
    <row r="434" spans="9:11">
      <c r="I434" s="1">
        <v>101943</v>
      </c>
      <c r="J434" s="1" t="s">
        <v>777</v>
      </c>
      <c r="K434" s="1">
        <v>101943</v>
      </c>
    </row>
    <row r="435" spans="9:11">
      <c r="I435" s="1">
        <v>101944</v>
      </c>
      <c r="J435" s="1" t="s">
        <v>778</v>
      </c>
      <c r="K435" s="1">
        <v>101944</v>
      </c>
    </row>
    <row r="436" spans="9:11">
      <c r="I436" s="1">
        <v>101945</v>
      </c>
      <c r="J436" s="1" t="s">
        <v>779</v>
      </c>
      <c r="K436" s="1">
        <v>101945</v>
      </c>
    </row>
    <row r="437" spans="9:11">
      <c r="I437" s="1">
        <v>101946</v>
      </c>
      <c r="J437" s="1" t="s">
        <v>780</v>
      </c>
      <c r="K437" s="1">
        <v>101946</v>
      </c>
    </row>
    <row r="438" spans="9:11">
      <c r="I438" s="1">
        <v>101947</v>
      </c>
      <c r="J438" s="1" t="s">
        <v>781</v>
      </c>
      <c r="K438" s="1">
        <v>101947</v>
      </c>
    </row>
    <row r="439" spans="9:11">
      <c r="I439" s="1">
        <v>101948</v>
      </c>
      <c r="J439" s="1" t="s">
        <v>782</v>
      </c>
      <c r="K439" s="1">
        <v>101948</v>
      </c>
    </row>
    <row r="440" spans="9:11">
      <c r="I440" s="1">
        <v>101949</v>
      </c>
      <c r="J440" s="1" t="s">
        <v>783</v>
      </c>
      <c r="K440" s="1">
        <v>101949</v>
      </c>
    </row>
    <row r="441" spans="9:11">
      <c r="I441" s="1">
        <v>101950</v>
      </c>
      <c r="J441" s="1" t="s">
        <v>784</v>
      </c>
      <c r="K441" s="1">
        <v>101950</v>
      </c>
    </row>
    <row r="442" spans="9:11">
      <c r="I442" s="1">
        <v>101951</v>
      </c>
      <c r="J442" s="1" t="s">
        <v>785</v>
      </c>
      <c r="K442" s="1">
        <v>101951</v>
      </c>
    </row>
    <row r="443" spans="9:11">
      <c r="I443" s="1">
        <v>101952</v>
      </c>
      <c r="J443" s="1" t="s">
        <v>786</v>
      </c>
      <c r="K443" s="1">
        <v>101952</v>
      </c>
    </row>
    <row r="444" spans="9:11">
      <c r="I444" s="1">
        <v>101953</v>
      </c>
      <c r="J444" s="1" t="s">
        <v>787</v>
      </c>
      <c r="K444" s="1">
        <v>101953</v>
      </c>
    </row>
    <row r="445" spans="9:11">
      <c r="I445" s="1">
        <v>101954</v>
      </c>
      <c r="J445" s="1" t="s">
        <v>788</v>
      </c>
      <c r="K445" s="1">
        <v>101954</v>
      </c>
    </row>
    <row r="446" spans="9:11">
      <c r="I446" s="1">
        <v>101955</v>
      </c>
      <c r="J446" s="1" t="s">
        <v>789</v>
      </c>
      <c r="K446" s="1">
        <v>101955</v>
      </c>
    </row>
    <row r="447" spans="9:11">
      <c r="I447" s="1">
        <v>101956</v>
      </c>
      <c r="J447" s="1" t="s">
        <v>790</v>
      </c>
      <c r="K447" s="1">
        <v>101956</v>
      </c>
    </row>
    <row r="448" spans="9:11">
      <c r="I448" s="1">
        <v>101957</v>
      </c>
      <c r="J448" s="1" t="s">
        <v>791</v>
      </c>
      <c r="K448" s="1">
        <v>101957</v>
      </c>
    </row>
    <row r="449" spans="9:11">
      <c r="I449" s="1">
        <v>101958</v>
      </c>
      <c r="J449" s="1" t="s">
        <v>792</v>
      </c>
      <c r="K449" s="1">
        <v>101958</v>
      </c>
    </row>
    <row r="450" spans="9:11">
      <c r="I450" s="1">
        <v>101959</v>
      </c>
      <c r="J450" s="1" t="s">
        <v>793</v>
      </c>
      <c r="K450" s="1">
        <v>101959</v>
      </c>
    </row>
    <row r="451" spans="9:11">
      <c r="I451" s="1">
        <v>101960</v>
      </c>
      <c r="J451" s="1" t="s">
        <v>794</v>
      </c>
      <c r="K451" s="1">
        <v>101960</v>
      </c>
    </row>
    <row r="452" spans="9:11">
      <c r="I452" s="1">
        <v>101970</v>
      </c>
      <c r="J452" s="1" t="s">
        <v>795</v>
      </c>
      <c r="K452" s="1">
        <v>101970</v>
      </c>
    </row>
    <row r="453" spans="9:11">
      <c r="I453" s="1">
        <v>101971</v>
      </c>
      <c r="J453" s="1" t="s">
        <v>795</v>
      </c>
      <c r="K453" s="1">
        <v>101971</v>
      </c>
    </row>
    <row r="454" spans="9:11">
      <c r="I454" s="1">
        <v>101998</v>
      </c>
      <c r="J454" s="1" t="s">
        <v>796</v>
      </c>
      <c r="K454" s="1">
        <v>101998</v>
      </c>
    </row>
    <row r="455" spans="9:11">
      <c r="I455" s="1">
        <v>101999</v>
      </c>
      <c r="J455" s="1" t="s">
        <v>797</v>
      </c>
      <c r="K455" s="1">
        <v>101999</v>
      </c>
    </row>
    <row r="456" spans="9:11">
      <c r="I456" s="1">
        <v>102000</v>
      </c>
      <c r="J456" s="1" t="s">
        <v>798</v>
      </c>
      <c r="K456" s="1">
        <v>102000</v>
      </c>
    </row>
    <row r="457" spans="9:11">
      <c r="I457" s="1">
        <v>102001</v>
      </c>
      <c r="J457" s="1" t="s">
        <v>799</v>
      </c>
      <c r="K457" s="1">
        <v>102001</v>
      </c>
    </row>
    <row r="458" spans="9:11">
      <c r="I458" s="1">
        <v>102002</v>
      </c>
      <c r="J458" s="1" t="s">
        <v>800</v>
      </c>
      <c r="K458" s="1">
        <v>102002</v>
      </c>
    </row>
    <row r="459" spans="9:11">
      <c r="I459" s="1">
        <v>102003</v>
      </c>
      <c r="J459" s="1" t="s">
        <v>801</v>
      </c>
      <c r="K459" s="1">
        <v>102003</v>
      </c>
    </row>
    <row r="460" spans="9:11">
      <c r="I460" s="1">
        <v>102004</v>
      </c>
      <c r="J460" s="1" t="s">
        <v>802</v>
      </c>
      <c r="K460" s="1">
        <v>102004</v>
      </c>
    </row>
    <row r="461" spans="9:11">
      <c r="I461" s="1">
        <v>102005</v>
      </c>
      <c r="J461" s="1" t="s">
        <v>803</v>
      </c>
      <c r="K461" s="1">
        <v>102005</v>
      </c>
    </row>
    <row r="462" spans="9:11">
      <c r="I462" s="1">
        <v>102006</v>
      </c>
      <c r="J462" s="1" t="s">
        <v>804</v>
      </c>
      <c r="K462" s="1">
        <v>102006</v>
      </c>
    </row>
    <row r="463" spans="9:11">
      <c r="I463" s="1">
        <v>102007</v>
      </c>
      <c r="J463" s="1" t="s">
        <v>805</v>
      </c>
      <c r="K463" s="1">
        <v>102007</v>
      </c>
    </row>
    <row r="464" spans="9:11">
      <c r="I464" s="1">
        <v>102008</v>
      </c>
      <c r="J464" s="1" t="s">
        <v>806</v>
      </c>
      <c r="K464" s="1">
        <v>102008</v>
      </c>
    </row>
    <row r="465" spans="9:11">
      <c r="I465" s="1">
        <v>102009</v>
      </c>
      <c r="J465" s="1" t="s">
        <v>807</v>
      </c>
      <c r="K465" s="1">
        <v>102009</v>
      </c>
    </row>
    <row r="466" spans="9:11">
      <c r="I466" s="1">
        <v>102010</v>
      </c>
      <c r="J466" s="1" t="s">
        <v>808</v>
      </c>
      <c r="K466" s="1">
        <v>102010</v>
      </c>
    </row>
    <row r="467" spans="9:11">
      <c r="I467" s="1">
        <v>102011</v>
      </c>
      <c r="J467" s="1" t="s">
        <v>809</v>
      </c>
      <c r="K467" s="1">
        <v>102011</v>
      </c>
    </row>
    <row r="468" spans="9:11">
      <c r="I468" s="1">
        <v>102012</v>
      </c>
      <c r="J468" s="1" t="s">
        <v>810</v>
      </c>
      <c r="K468" s="1">
        <v>102012</v>
      </c>
    </row>
    <row r="469" spans="9:11">
      <c r="I469" s="1">
        <v>102013</v>
      </c>
      <c r="J469" s="1" t="s">
        <v>811</v>
      </c>
      <c r="K469" s="1">
        <v>102013</v>
      </c>
    </row>
    <row r="470" spans="9:11">
      <c r="I470" s="1">
        <v>102014</v>
      </c>
      <c r="J470" s="1" t="s">
        <v>812</v>
      </c>
      <c r="K470" s="1">
        <v>102014</v>
      </c>
    </row>
    <row r="471" spans="9:11">
      <c r="I471" s="1">
        <v>102015</v>
      </c>
      <c r="J471" s="1" t="s">
        <v>813</v>
      </c>
      <c r="K471" s="1">
        <v>102015</v>
      </c>
    </row>
    <row r="472" spans="9:11">
      <c r="I472" s="1">
        <v>102016</v>
      </c>
      <c r="J472" s="1" t="s">
        <v>814</v>
      </c>
      <c r="K472" s="1">
        <v>102016</v>
      </c>
    </row>
    <row r="473" spans="9:11">
      <c r="I473" s="1">
        <v>102017</v>
      </c>
      <c r="J473" s="1" t="s">
        <v>815</v>
      </c>
      <c r="K473" s="1">
        <v>102017</v>
      </c>
    </row>
    <row r="474" spans="9:11">
      <c r="I474" s="1">
        <v>102018</v>
      </c>
      <c r="J474" s="1" t="s">
        <v>816</v>
      </c>
      <c r="K474" s="1">
        <v>102018</v>
      </c>
    </row>
    <row r="475" spans="9:11">
      <c r="I475" s="1">
        <v>102019</v>
      </c>
      <c r="J475" s="1" t="s">
        <v>817</v>
      </c>
      <c r="K475" s="1">
        <v>102019</v>
      </c>
    </row>
    <row r="476" spans="9:11">
      <c r="I476" s="1">
        <v>102020</v>
      </c>
      <c r="J476" s="1" t="s">
        <v>818</v>
      </c>
      <c r="K476" s="1">
        <v>102020</v>
      </c>
    </row>
    <row r="477" spans="9:11">
      <c r="I477" s="1">
        <v>102021</v>
      </c>
      <c r="J477" s="1" t="s">
        <v>819</v>
      </c>
      <c r="K477" s="1">
        <v>102021</v>
      </c>
    </row>
    <row r="478" spans="9:11">
      <c r="I478" s="1">
        <v>102022</v>
      </c>
      <c r="J478" s="1" t="s">
        <v>820</v>
      </c>
      <c r="K478" s="1">
        <v>102022</v>
      </c>
    </row>
    <row r="479" spans="9:11">
      <c r="I479" s="1">
        <v>102023</v>
      </c>
      <c r="J479" s="1" t="s">
        <v>821</v>
      </c>
      <c r="K479" s="1">
        <v>102023</v>
      </c>
    </row>
    <row r="480" spans="9:11">
      <c r="I480" s="1">
        <v>102024</v>
      </c>
      <c r="J480" s="1" t="s">
        <v>822</v>
      </c>
      <c r="K480" s="1">
        <v>102024</v>
      </c>
    </row>
    <row r="481" spans="9:11">
      <c r="I481" s="1">
        <v>102025</v>
      </c>
      <c r="J481" s="1" t="s">
        <v>823</v>
      </c>
      <c r="K481" s="1">
        <v>102025</v>
      </c>
    </row>
    <row r="482" spans="9:11">
      <c r="I482" s="1">
        <v>102026</v>
      </c>
      <c r="J482" s="1" t="s">
        <v>824</v>
      </c>
      <c r="K482" s="1">
        <v>102026</v>
      </c>
    </row>
    <row r="483" spans="9:11">
      <c r="I483" s="1">
        <v>102027</v>
      </c>
      <c r="J483" s="1" t="s">
        <v>825</v>
      </c>
      <c r="K483" s="1">
        <v>102027</v>
      </c>
    </row>
    <row r="484" spans="9:11">
      <c r="I484" s="1">
        <v>102028</v>
      </c>
      <c r="J484" s="1" t="s">
        <v>826</v>
      </c>
      <c r="K484" s="1">
        <v>102028</v>
      </c>
    </row>
    <row r="485" spans="9:11">
      <c r="I485" s="1">
        <v>102029</v>
      </c>
      <c r="J485" s="1" t="s">
        <v>827</v>
      </c>
      <c r="K485" s="1">
        <v>102029</v>
      </c>
    </row>
    <row r="486" spans="9:11">
      <c r="I486" s="1">
        <v>102030</v>
      </c>
      <c r="J486" s="1" t="s">
        <v>828</v>
      </c>
      <c r="K486" s="1">
        <v>102030</v>
      </c>
    </row>
    <row r="487" spans="9:11">
      <c r="I487" s="1">
        <v>102031</v>
      </c>
      <c r="J487" s="1" t="s">
        <v>829</v>
      </c>
      <c r="K487" s="1">
        <v>102031</v>
      </c>
    </row>
    <row r="488" spans="9:11">
      <c r="I488" s="1">
        <v>102032</v>
      </c>
      <c r="J488" s="1" t="s">
        <v>830</v>
      </c>
      <c r="K488" s="1">
        <v>102032</v>
      </c>
    </row>
    <row r="489" spans="9:11">
      <c r="I489" s="1">
        <v>102033</v>
      </c>
      <c r="J489" s="1" t="s">
        <v>831</v>
      </c>
      <c r="K489" s="1">
        <v>102033</v>
      </c>
    </row>
    <row r="490" spans="9:11">
      <c r="I490" s="1">
        <v>102034</v>
      </c>
      <c r="J490" s="1" t="s">
        <v>832</v>
      </c>
      <c r="K490" s="1">
        <v>102034</v>
      </c>
    </row>
    <row r="491" spans="9:11">
      <c r="I491" s="1">
        <v>102035</v>
      </c>
      <c r="J491" s="1" t="s">
        <v>833</v>
      </c>
      <c r="K491" s="1">
        <v>102035</v>
      </c>
    </row>
    <row r="492" spans="9:11">
      <c r="I492" s="1">
        <v>102036</v>
      </c>
      <c r="J492" s="1" t="s">
        <v>834</v>
      </c>
      <c r="K492" s="1">
        <v>102036</v>
      </c>
    </row>
    <row r="493" spans="9:11">
      <c r="I493" s="1">
        <v>102037</v>
      </c>
      <c r="J493" s="1" t="s">
        <v>835</v>
      </c>
      <c r="K493" s="1">
        <v>102037</v>
      </c>
    </row>
    <row r="494" spans="9:11">
      <c r="I494" s="1">
        <v>102038</v>
      </c>
      <c r="J494" s="1" t="s">
        <v>836</v>
      </c>
      <c r="K494" s="1">
        <v>102038</v>
      </c>
    </row>
    <row r="495" spans="9:11">
      <c r="I495" s="1">
        <v>102039</v>
      </c>
      <c r="J495" s="1" t="s">
        <v>837</v>
      </c>
      <c r="K495" s="1">
        <v>102039</v>
      </c>
    </row>
    <row r="496" spans="9:11">
      <c r="I496" s="1">
        <v>102040</v>
      </c>
      <c r="J496" s="1" t="s">
        <v>838</v>
      </c>
      <c r="K496" s="1">
        <v>102040</v>
      </c>
    </row>
    <row r="497" spans="9:11">
      <c r="I497" s="1">
        <v>102041</v>
      </c>
      <c r="J497" s="1" t="s">
        <v>839</v>
      </c>
      <c r="K497" s="1">
        <v>102041</v>
      </c>
    </row>
    <row r="498" spans="9:11">
      <c r="I498" s="1">
        <v>102042</v>
      </c>
      <c r="J498" s="1" t="s">
        <v>840</v>
      </c>
      <c r="K498" s="1">
        <v>102042</v>
      </c>
    </row>
    <row r="499" spans="9:11">
      <c r="I499" s="1">
        <v>102043</v>
      </c>
      <c r="J499" s="1" t="s">
        <v>841</v>
      </c>
      <c r="K499" s="1">
        <v>102043</v>
      </c>
    </row>
    <row r="500" spans="9:11">
      <c r="I500" s="1">
        <v>102044</v>
      </c>
      <c r="J500" s="1" t="s">
        <v>842</v>
      </c>
      <c r="K500" s="1">
        <v>102044</v>
      </c>
    </row>
    <row r="501" spans="9:11">
      <c r="I501" s="1">
        <v>102045</v>
      </c>
      <c r="J501" s="1" t="s">
        <v>843</v>
      </c>
      <c r="K501" s="1">
        <v>102045</v>
      </c>
    </row>
    <row r="502" spans="9:11">
      <c r="I502" s="1">
        <v>102046</v>
      </c>
      <c r="J502" s="1" t="s">
        <v>844</v>
      </c>
      <c r="K502" s="1">
        <v>102046</v>
      </c>
    </row>
    <row r="503" spans="9:11">
      <c r="I503" s="1">
        <v>102047</v>
      </c>
      <c r="J503" s="1" t="s">
        <v>845</v>
      </c>
      <c r="K503" s="1">
        <v>102047</v>
      </c>
    </row>
    <row r="504" spans="9:11">
      <c r="I504" s="1">
        <v>102048</v>
      </c>
      <c r="J504" s="1" t="s">
        <v>846</v>
      </c>
      <c r="K504" s="1">
        <v>102048</v>
      </c>
    </row>
    <row r="505" spans="9:11">
      <c r="I505" s="1">
        <v>102049</v>
      </c>
      <c r="J505" s="1" t="s">
        <v>847</v>
      </c>
      <c r="K505" s="1">
        <v>102049</v>
      </c>
    </row>
    <row r="506" spans="9:11">
      <c r="I506" s="1">
        <v>102050</v>
      </c>
      <c r="J506" s="1" t="s">
        <v>848</v>
      </c>
      <c r="K506" s="1">
        <v>102050</v>
      </c>
    </row>
    <row r="507" spans="9:11">
      <c r="I507" s="1">
        <v>102051</v>
      </c>
      <c r="J507" s="1" t="s">
        <v>849</v>
      </c>
      <c r="K507" s="1">
        <v>102051</v>
      </c>
    </row>
    <row r="508" spans="9:11">
      <c r="I508" s="1">
        <v>102052</v>
      </c>
      <c r="J508" s="1" t="s">
        <v>850</v>
      </c>
      <c r="K508" s="1">
        <v>102052</v>
      </c>
    </row>
    <row r="509" spans="9:11">
      <c r="I509" s="1">
        <v>102053</v>
      </c>
      <c r="J509" s="1" t="s">
        <v>851</v>
      </c>
      <c r="K509" s="1">
        <v>102053</v>
      </c>
    </row>
    <row r="510" spans="9:11">
      <c r="I510" s="1">
        <v>102054</v>
      </c>
      <c r="J510" s="1" t="s">
        <v>852</v>
      </c>
      <c r="K510" s="1">
        <v>102054</v>
      </c>
    </row>
    <row r="511" spans="9:11">
      <c r="I511" s="1">
        <v>102055</v>
      </c>
      <c r="J511" s="1" t="s">
        <v>853</v>
      </c>
      <c r="K511" s="1">
        <v>102055</v>
      </c>
    </row>
    <row r="512" spans="9:11">
      <c r="I512" s="1">
        <v>102056</v>
      </c>
      <c r="J512" s="1" t="s">
        <v>854</v>
      </c>
      <c r="K512" s="1">
        <v>102056</v>
      </c>
    </row>
    <row r="513" spans="9:11">
      <c r="I513" s="1">
        <v>102057</v>
      </c>
      <c r="J513" s="1" t="s">
        <v>855</v>
      </c>
      <c r="K513" s="1">
        <v>102057</v>
      </c>
    </row>
    <row r="514" spans="9:11">
      <c r="I514" s="1">
        <v>102058</v>
      </c>
      <c r="J514" s="1" t="s">
        <v>856</v>
      </c>
      <c r="K514" s="1">
        <v>102058</v>
      </c>
    </row>
    <row r="515" spans="9:11">
      <c r="I515" s="1">
        <v>102059</v>
      </c>
      <c r="J515" s="1" t="s">
        <v>857</v>
      </c>
      <c r="K515" s="1">
        <v>102059</v>
      </c>
    </row>
    <row r="516" spans="9:11">
      <c r="I516" s="1">
        <v>102060</v>
      </c>
      <c r="J516" s="1" t="s">
        <v>858</v>
      </c>
      <c r="K516" s="1">
        <v>102060</v>
      </c>
    </row>
    <row r="517" spans="9:11">
      <c r="I517" s="1">
        <v>102061</v>
      </c>
      <c r="J517" s="1" t="s">
        <v>859</v>
      </c>
      <c r="K517" s="1">
        <v>102061</v>
      </c>
    </row>
    <row r="518" spans="9:11">
      <c r="I518" s="1">
        <v>102062</v>
      </c>
      <c r="J518" s="1" t="s">
        <v>860</v>
      </c>
      <c r="K518" s="1">
        <v>102062</v>
      </c>
    </row>
    <row r="519" spans="9:11">
      <c r="I519" s="1">
        <v>102063</v>
      </c>
      <c r="J519" s="1" t="s">
        <v>861</v>
      </c>
      <c r="K519" s="1">
        <v>102063</v>
      </c>
    </row>
    <row r="520" spans="9:11">
      <c r="I520" s="1">
        <v>102064</v>
      </c>
      <c r="J520" s="1" t="s">
        <v>862</v>
      </c>
      <c r="K520" s="1">
        <v>102064</v>
      </c>
    </row>
    <row r="521" spans="9:11">
      <c r="I521" s="1">
        <v>102065</v>
      </c>
      <c r="J521" s="1" t="s">
        <v>863</v>
      </c>
      <c r="K521" s="1">
        <v>102065</v>
      </c>
    </row>
    <row r="522" spans="9:11">
      <c r="I522" s="1">
        <v>102066</v>
      </c>
      <c r="J522" s="1" t="s">
        <v>864</v>
      </c>
      <c r="K522" s="1">
        <v>102066</v>
      </c>
    </row>
    <row r="523" spans="9:11">
      <c r="I523" s="1">
        <v>102067</v>
      </c>
      <c r="J523" s="1" t="s">
        <v>865</v>
      </c>
      <c r="K523" s="1">
        <v>102067</v>
      </c>
    </row>
    <row r="524" spans="9:11">
      <c r="I524" s="1">
        <v>102068</v>
      </c>
      <c r="J524" s="1" t="s">
        <v>866</v>
      </c>
      <c r="K524" s="1">
        <v>102068</v>
      </c>
    </row>
    <row r="525" spans="9:11">
      <c r="I525" s="1">
        <v>102069</v>
      </c>
      <c r="J525" s="1" t="s">
        <v>867</v>
      </c>
      <c r="K525" s="1">
        <v>102069</v>
      </c>
    </row>
    <row r="526" spans="9:11">
      <c r="I526" s="1">
        <v>102070</v>
      </c>
      <c r="J526" s="1" t="s">
        <v>868</v>
      </c>
      <c r="K526" s="1">
        <v>102070</v>
      </c>
    </row>
    <row r="527" spans="9:11">
      <c r="I527" s="1">
        <v>102071</v>
      </c>
      <c r="J527" s="1" t="s">
        <v>869</v>
      </c>
      <c r="K527" s="1">
        <v>102071</v>
      </c>
    </row>
    <row r="528" spans="9:11">
      <c r="I528" s="1">
        <v>171016</v>
      </c>
      <c r="J528" s="1" t="s">
        <v>870</v>
      </c>
      <c r="K528" s="1">
        <v>171016</v>
      </c>
    </row>
    <row r="529" spans="9:11">
      <c r="I529" s="1">
        <v>171017</v>
      </c>
      <c r="J529" s="1" t="s">
        <v>871</v>
      </c>
      <c r="K529" s="1">
        <v>171017</v>
      </c>
    </row>
    <row r="530" spans="9:11">
      <c r="I530" s="1">
        <v>171018</v>
      </c>
      <c r="J530" s="1" t="s">
        <v>872</v>
      </c>
      <c r="K530" s="1">
        <v>171018</v>
      </c>
    </row>
    <row r="531" spans="9:11">
      <c r="I531" s="1">
        <v>171019</v>
      </c>
      <c r="J531" s="1" t="s">
        <v>873</v>
      </c>
      <c r="K531" s="1">
        <v>171019</v>
      </c>
    </row>
    <row r="532" spans="9:11">
      <c r="I532" s="1">
        <v>171020</v>
      </c>
      <c r="J532" s="1" t="s">
        <v>874</v>
      </c>
      <c r="K532" s="1">
        <v>171020</v>
      </c>
    </row>
    <row r="533" spans="9:11">
      <c r="I533" s="1">
        <v>171021</v>
      </c>
      <c r="J533" s="1" t="s">
        <v>875</v>
      </c>
      <c r="K533" s="1">
        <v>171021</v>
      </c>
    </row>
    <row r="534" spans="9:11">
      <c r="I534" s="1">
        <v>180000</v>
      </c>
      <c r="J534" s="1" t="s">
        <v>876</v>
      </c>
      <c r="K534" s="1">
        <v>180000</v>
      </c>
    </row>
    <row r="535" spans="9:11">
      <c r="I535" s="1">
        <v>180010</v>
      </c>
      <c r="J535" s="1" t="s">
        <v>877</v>
      </c>
      <c r="K535" s="1">
        <v>180010</v>
      </c>
    </row>
    <row r="536" spans="9:11">
      <c r="I536" s="1">
        <v>180011</v>
      </c>
      <c r="J536" s="1" t="s">
        <v>878</v>
      </c>
      <c r="K536" s="1">
        <v>180011</v>
      </c>
    </row>
    <row r="537" spans="9:11">
      <c r="I537" s="1">
        <v>180012</v>
      </c>
      <c r="J537" s="1" t="s">
        <v>879</v>
      </c>
      <c r="K537" s="1">
        <v>180012</v>
      </c>
    </row>
    <row r="538" spans="9:11">
      <c r="I538" s="1">
        <v>180200</v>
      </c>
      <c r="J538" s="1" t="s">
        <v>880</v>
      </c>
      <c r="K538" s="1">
        <v>180200</v>
      </c>
    </row>
    <row r="539" spans="9:11">
      <c r="I539" s="1">
        <v>181000</v>
      </c>
      <c r="J539" s="1" t="s">
        <v>881</v>
      </c>
      <c r="K539" s="1">
        <v>181000</v>
      </c>
    </row>
    <row r="540" spans="9:11">
      <c r="I540" s="1">
        <v>182000</v>
      </c>
      <c r="J540" s="1" t="s">
        <v>882</v>
      </c>
      <c r="K540" s="1">
        <v>182000</v>
      </c>
    </row>
    <row r="541" spans="9:11">
      <c r="I541" s="1">
        <v>200000</v>
      </c>
      <c r="J541" s="1" t="s">
        <v>883</v>
      </c>
      <c r="K541" s="1">
        <v>200000</v>
      </c>
    </row>
    <row r="542" spans="9:11">
      <c r="I542" s="1">
        <v>200005</v>
      </c>
      <c r="J542" s="1" t="s">
        <v>884</v>
      </c>
      <c r="K542" s="1">
        <v>200005</v>
      </c>
    </row>
    <row r="543" spans="9:11">
      <c r="I543" s="1">
        <v>200010</v>
      </c>
      <c r="J543" s="1" t="s">
        <v>885</v>
      </c>
      <c r="K543" s="1">
        <v>200010</v>
      </c>
    </row>
    <row r="544" spans="9:11">
      <c r="I544" s="1">
        <v>200015</v>
      </c>
      <c r="J544" s="1" t="s">
        <v>886</v>
      </c>
      <c r="K544" s="1">
        <v>200015</v>
      </c>
    </row>
    <row r="545" spans="9:11">
      <c r="I545" s="1">
        <v>200016</v>
      </c>
      <c r="J545" s="1" t="s">
        <v>887</v>
      </c>
      <c r="K545" s="1">
        <v>200016</v>
      </c>
    </row>
    <row r="546" spans="9:11">
      <c r="I546" s="1">
        <v>200019</v>
      </c>
      <c r="J546" s="1" t="s">
        <v>888</v>
      </c>
      <c r="K546" s="1">
        <v>200019</v>
      </c>
    </row>
    <row r="547" spans="9:11">
      <c r="I547" s="1">
        <v>200020</v>
      </c>
      <c r="J547" s="1" t="s">
        <v>889</v>
      </c>
      <c r="K547" s="1">
        <v>200020</v>
      </c>
    </row>
    <row r="548" spans="9:11">
      <c r="I548" s="1">
        <v>200021</v>
      </c>
      <c r="J548" s="1" t="s">
        <v>890</v>
      </c>
      <c r="K548" s="1">
        <v>200021</v>
      </c>
    </row>
    <row r="549" spans="9:11">
      <c r="I549" s="1">
        <v>200022</v>
      </c>
      <c r="J549" s="1" t="s">
        <v>891</v>
      </c>
      <c r="K549" s="1">
        <v>200022</v>
      </c>
    </row>
    <row r="550" spans="9:11">
      <c r="I550" s="1">
        <v>200023</v>
      </c>
      <c r="J550" s="1" t="s">
        <v>892</v>
      </c>
      <c r="K550" s="1">
        <v>200023</v>
      </c>
    </row>
    <row r="551" spans="9:11">
      <c r="I551" s="1">
        <v>200024</v>
      </c>
      <c r="J551" s="1" t="s">
        <v>893</v>
      </c>
      <c r="K551" s="1">
        <v>200024</v>
      </c>
    </row>
    <row r="552" spans="9:11">
      <c r="I552" s="1">
        <v>200025</v>
      </c>
      <c r="J552" s="1" t="s">
        <v>894</v>
      </c>
      <c r="K552" s="1">
        <v>200025</v>
      </c>
    </row>
    <row r="553" spans="9:11">
      <c r="I553" s="1">
        <v>200026</v>
      </c>
      <c r="J553" s="1" t="s">
        <v>895</v>
      </c>
      <c r="K553" s="1">
        <v>200026</v>
      </c>
    </row>
    <row r="554" spans="9:11">
      <c r="I554" s="1">
        <v>200027</v>
      </c>
      <c r="J554" s="1" t="s">
        <v>896</v>
      </c>
      <c r="K554" s="1">
        <v>200027</v>
      </c>
    </row>
    <row r="555" spans="9:11">
      <c r="I555" s="1">
        <v>200028</v>
      </c>
      <c r="J555" s="1" t="s">
        <v>897</v>
      </c>
      <c r="K555" s="1">
        <v>200028</v>
      </c>
    </row>
    <row r="556" spans="9:11">
      <c r="I556" s="1">
        <v>200029</v>
      </c>
      <c r="J556" s="1" t="s">
        <v>898</v>
      </c>
      <c r="K556" s="1">
        <v>200029</v>
      </c>
    </row>
    <row r="557" spans="9:11">
      <c r="I557" s="1">
        <v>200030</v>
      </c>
      <c r="J557" s="1" t="s">
        <v>899</v>
      </c>
      <c r="K557" s="1">
        <v>200030</v>
      </c>
    </row>
    <row r="558" spans="9:11">
      <c r="I558" s="1">
        <v>200031</v>
      </c>
      <c r="J558" s="1" t="s">
        <v>900</v>
      </c>
      <c r="K558" s="1">
        <v>200031</v>
      </c>
    </row>
    <row r="559" spans="9:11">
      <c r="I559" s="1">
        <v>200032</v>
      </c>
      <c r="J559" s="1" t="s">
        <v>901</v>
      </c>
      <c r="K559" s="1">
        <v>200032</v>
      </c>
    </row>
    <row r="560" spans="9:11">
      <c r="I560" s="1">
        <v>200033</v>
      </c>
      <c r="J560" s="1" t="s">
        <v>902</v>
      </c>
      <c r="K560" s="1">
        <v>200033</v>
      </c>
    </row>
    <row r="561" spans="9:11">
      <c r="I561" s="1">
        <v>200034</v>
      </c>
      <c r="J561" s="1" t="s">
        <v>903</v>
      </c>
      <c r="K561" s="1">
        <v>200034</v>
      </c>
    </row>
    <row r="562" spans="9:11">
      <c r="I562" s="1">
        <v>200035</v>
      </c>
      <c r="J562" s="1" t="s">
        <v>904</v>
      </c>
      <c r="K562" s="1">
        <v>200035</v>
      </c>
    </row>
    <row r="563" spans="9:11">
      <c r="I563" s="1">
        <v>200036</v>
      </c>
      <c r="J563" s="1" t="s">
        <v>905</v>
      </c>
      <c r="K563" s="1">
        <v>200036</v>
      </c>
    </row>
    <row r="564" spans="9:11">
      <c r="I564" s="1">
        <v>200037</v>
      </c>
      <c r="J564" s="1" t="s">
        <v>906</v>
      </c>
      <c r="K564" s="1">
        <v>200037</v>
      </c>
    </row>
    <row r="565" spans="9:11">
      <c r="I565" s="1">
        <v>200038</v>
      </c>
      <c r="J565" s="1" t="s">
        <v>907</v>
      </c>
      <c r="K565" s="1">
        <v>200038</v>
      </c>
    </row>
    <row r="566" spans="9:11">
      <c r="I566" s="1">
        <v>200039</v>
      </c>
      <c r="J566" s="1" t="s">
        <v>908</v>
      </c>
      <c r="K566" s="1">
        <v>200039</v>
      </c>
    </row>
    <row r="567" spans="9:11">
      <c r="I567" s="1">
        <v>200040</v>
      </c>
      <c r="J567" s="1" t="s">
        <v>909</v>
      </c>
      <c r="K567" s="1">
        <v>200040</v>
      </c>
    </row>
    <row r="568" spans="9:11">
      <c r="I568" s="1">
        <v>200041</v>
      </c>
      <c r="J568" s="1" t="s">
        <v>910</v>
      </c>
      <c r="K568" s="1">
        <v>200041</v>
      </c>
    </row>
    <row r="569" spans="9:11">
      <c r="I569" s="1">
        <v>200042</v>
      </c>
      <c r="J569" s="1" t="s">
        <v>911</v>
      </c>
      <c r="K569" s="1">
        <v>200042</v>
      </c>
    </row>
    <row r="570" spans="9:11">
      <c r="I570" s="1">
        <v>200043</v>
      </c>
      <c r="J570" s="1" t="s">
        <v>912</v>
      </c>
      <c r="K570" s="1">
        <v>200043</v>
      </c>
    </row>
    <row r="571" spans="9:11">
      <c r="I571" s="1">
        <v>200044</v>
      </c>
      <c r="J571" s="1" t="s">
        <v>913</v>
      </c>
      <c r="K571" s="1">
        <v>200044</v>
      </c>
    </row>
    <row r="572" spans="9:11">
      <c r="I572" s="1">
        <v>200045</v>
      </c>
      <c r="J572" s="1" t="s">
        <v>914</v>
      </c>
      <c r="K572" s="1">
        <v>200045</v>
      </c>
    </row>
    <row r="573" spans="9:11">
      <c r="I573" s="1">
        <v>200046</v>
      </c>
      <c r="J573" s="1" t="s">
        <v>915</v>
      </c>
      <c r="K573" s="1">
        <v>200046</v>
      </c>
    </row>
    <row r="574" spans="9:11">
      <c r="I574" s="1">
        <v>200047</v>
      </c>
      <c r="J574" s="1" t="s">
        <v>916</v>
      </c>
      <c r="K574" s="1">
        <v>200047</v>
      </c>
    </row>
    <row r="575" spans="9:11">
      <c r="I575" s="1">
        <v>200048</v>
      </c>
      <c r="J575" s="1" t="s">
        <v>917</v>
      </c>
      <c r="K575" s="1">
        <v>200048</v>
      </c>
    </row>
    <row r="576" spans="9:11">
      <c r="I576" s="1">
        <v>200049</v>
      </c>
      <c r="J576" s="1" t="s">
        <v>918</v>
      </c>
      <c r="K576" s="1">
        <v>200049</v>
      </c>
    </row>
    <row r="577" spans="9:11">
      <c r="I577" s="1">
        <v>200050</v>
      </c>
      <c r="J577" s="1" t="s">
        <v>919</v>
      </c>
      <c r="K577" s="1">
        <v>200050</v>
      </c>
    </row>
    <row r="578" spans="9:11">
      <c r="I578" s="1">
        <v>200051</v>
      </c>
      <c r="J578" s="1" t="s">
        <v>920</v>
      </c>
      <c r="K578" s="1">
        <v>200051</v>
      </c>
    </row>
    <row r="579" spans="9:11">
      <c r="I579" s="1">
        <v>200052</v>
      </c>
      <c r="J579" s="1" t="s">
        <v>921</v>
      </c>
      <c r="K579" s="1">
        <v>200052</v>
      </c>
    </row>
    <row r="580" spans="9:11">
      <c r="I580" s="1">
        <v>200053</v>
      </c>
      <c r="J580" s="1" t="s">
        <v>922</v>
      </c>
      <c r="K580" s="1">
        <v>200053</v>
      </c>
    </row>
    <row r="581" spans="9:11">
      <c r="I581" s="1">
        <v>200054</v>
      </c>
      <c r="J581" s="1" t="s">
        <v>923</v>
      </c>
      <c r="K581" s="1">
        <v>200054</v>
      </c>
    </row>
    <row r="582" spans="9:11">
      <c r="I582" s="1">
        <v>200055</v>
      </c>
      <c r="J582" s="1" t="s">
        <v>924</v>
      </c>
      <c r="K582" s="1">
        <v>200055</v>
      </c>
    </row>
    <row r="583" spans="9:11">
      <c r="I583" s="1">
        <v>200056</v>
      </c>
      <c r="J583" s="1" t="s">
        <v>925</v>
      </c>
      <c r="K583" s="1">
        <v>200056</v>
      </c>
    </row>
    <row r="584" spans="9:11">
      <c r="I584" s="1">
        <v>200057</v>
      </c>
      <c r="J584" s="1" t="s">
        <v>926</v>
      </c>
      <c r="K584" s="1">
        <v>200057</v>
      </c>
    </row>
    <row r="585" spans="9:11">
      <c r="I585" s="1">
        <v>200058</v>
      </c>
      <c r="J585" s="1" t="s">
        <v>927</v>
      </c>
      <c r="K585" s="1">
        <v>200058</v>
      </c>
    </row>
    <row r="586" spans="9:11">
      <c r="I586" s="1">
        <v>200059</v>
      </c>
      <c r="J586" s="1" t="s">
        <v>911</v>
      </c>
      <c r="K586" s="1">
        <v>200059</v>
      </c>
    </row>
    <row r="587" spans="9:11">
      <c r="I587" s="1">
        <v>200060</v>
      </c>
      <c r="J587" s="1" t="s">
        <v>928</v>
      </c>
      <c r="K587" s="1">
        <v>200060</v>
      </c>
    </row>
    <row r="588" spans="9:11">
      <c r="I588" s="1">
        <v>200061</v>
      </c>
      <c r="J588" s="1" t="s">
        <v>929</v>
      </c>
      <c r="K588" s="1">
        <v>200061</v>
      </c>
    </row>
    <row r="589" spans="9:11">
      <c r="I589" s="1">
        <v>200062</v>
      </c>
      <c r="J589" s="1" t="s">
        <v>930</v>
      </c>
      <c r="K589" s="1">
        <v>200062</v>
      </c>
    </row>
    <row r="590" spans="9:11">
      <c r="I590" s="1">
        <v>200063</v>
      </c>
      <c r="J590" s="1" t="s">
        <v>931</v>
      </c>
      <c r="K590" s="1">
        <v>200063</v>
      </c>
    </row>
    <row r="591" spans="9:11">
      <c r="I591" s="1">
        <v>200064</v>
      </c>
      <c r="J591" s="1" t="s">
        <v>932</v>
      </c>
      <c r="K591" s="1">
        <v>200064</v>
      </c>
    </row>
    <row r="592" spans="9:11">
      <c r="I592" s="1">
        <v>200065</v>
      </c>
      <c r="J592" s="1" t="s">
        <v>933</v>
      </c>
      <c r="K592" s="1">
        <v>200065</v>
      </c>
    </row>
    <row r="593" spans="9:11">
      <c r="I593" s="1">
        <v>200070</v>
      </c>
      <c r="J593" s="1" t="s">
        <v>934</v>
      </c>
      <c r="K593" s="1">
        <v>200070</v>
      </c>
    </row>
    <row r="594" spans="9:11">
      <c r="I594" s="1">
        <v>200080</v>
      </c>
      <c r="J594" s="1" t="s">
        <v>935</v>
      </c>
      <c r="K594" s="1">
        <v>200080</v>
      </c>
    </row>
    <row r="595" spans="9:11">
      <c r="I595" s="1">
        <v>200090</v>
      </c>
      <c r="J595" s="1" t="s">
        <v>936</v>
      </c>
      <c r="K595" s="1">
        <v>200090</v>
      </c>
    </row>
    <row r="596" spans="9:11">
      <c r="I596" s="1">
        <v>200100</v>
      </c>
      <c r="J596" s="1" t="s">
        <v>937</v>
      </c>
      <c r="K596" s="1">
        <v>200100</v>
      </c>
    </row>
    <row r="597" spans="9:11">
      <c r="I597" s="1">
        <v>200101</v>
      </c>
      <c r="J597" s="1" t="s">
        <v>938</v>
      </c>
      <c r="K597" s="1">
        <v>200101</v>
      </c>
    </row>
    <row r="598" spans="9:11">
      <c r="I598" s="1">
        <v>200102</v>
      </c>
      <c r="J598" s="1" t="s">
        <v>939</v>
      </c>
      <c r="K598" s="1">
        <v>200102</v>
      </c>
    </row>
    <row r="599" spans="9:11">
      <c r="I599" s="1">
        <v>200103</v>
      </c>
      <c r="J599" s="1" t="s">
        <v>940</v>
      </c>
      <c r="K599" s="1">
        <v>200103</v>
      </c>
    </row>
    <row r="600" spans="9:11">
      <c r="I600" s="1">
        <v>200110</v>
      </c>
      <c r="J600" s="1" t="s">
        <v>941</v>
      </c>
      <c r="K600" s="1">
        <v>200110</v>
      </c>
    </row>
    <row r="601" spans="9:11">
      <c r="I601" s="1">
        <v>200111</v>
      </c>
      <c r="J601" s="1" t="s">
        <v>942</v>
      </c>
      <c r="K601" s="1">
        <v>200111</v>
      </c>
    </row>
    <row r="602" spans="9:11">
      <c r="I602" s="1">
        <v>200112</v>
      </c>
      <c r="J602" s="1" t="s">
        <v>943</v>
      </c>
      <c r="K602" s="1">
        <v>200112</v>
      </c>
    </row>
    <row r="603" spans="9:11">
      <c r="I603" s="1">
        <v>200200</v>
      </c>
      <c r="J603" s="1" t="s">
        <v>944</v>
      </c>
      <c r="K603" s="1">
        <v>200200</v>
      </c>
    </row>
    <row r="604" spans="9:11">
      <c r="I604" s="1">
        <v>200900</v>
      </c>
      <c r="J604" s="1" t="s">
        <v>945</v>
      </c>
      <c r="K604" s="1">
        <v>200900</v>
      </c>
    </row>
    <row r="605" spans="9:11">
      <c r="I605" s="1">
        <v>200901</v>
      </c>
      <c r="J605" s="1" t="s">
        <v>946</v>
      </c>
      <c r="K605" s="1">
        <v>200901</v>
      </c>
    </row>
    <row r="606" spans="9:11">
      <c r="I606" s="1">
        <v>200902</v>
      </c>
      <c r="J606" s="1" t="s">
        <v>947</v>
      </c>
      <c r="K606" s="1">
        <v>200902</v>
      </c>
    </row>
    <row r="607" spans="9:11">
      <c r="I607" s="1">
        <v>200903</v>
      </c>
      <c r="J607" s="1" t="s">
        <v>948</v>
      </c>
      <c r="K607" s="1">
        <v>200903</v>
      </c>
    </row>
    <row r="608" spans="9:11">
      <c r="I608" s="1">
        <v>200904</v>
      </c>
      <c r="J608" s="1" t="s">
        <v>949</v>
      </c>
      <c r="K608" s="1">
        <v>200904</v>
      </c>
    </row>
    <row r="609" spans="9:11">
      <c r="I609" s="1">
        <v>200905</v>
      </c>
      <c r="J609" s="1" t="s">
        <v>950</v>
      </c>
      <c r="K609" s="1">
        <v>200905</v>
      </c>
    </row>
    <row r="610" spans="9:11">
      <c r="I610" s="1">
        <v>200906</v>
      </c>
      <c r="J610" s="1" t="s">
        <v>951</v>
      </c>
      <c r="K610" s="1">
        <v>200906</v>
      </c>
    </row>
    <row r="611" spans="9:11">
      <c r="I611" s="1">
        <v>200999</v>
      </c>
      <c r="J611" s="1" t="s">
        <v>952</v>
      </c>
      <c r="K611" s="1">
        <v>200999</v>
      </c>
    </row>
    <row r="612" spans="9:11">
      <c r="I612" s="1">
        <v>201000</v>
      </c>
      <c r="J612" s="1" t="s">
        <v>953</v>
      </c>
      <c r="K612" s="1">
        <v>201000</v>
      </c>
    </row>
    <row r="613" spans="9:11">
      <c r="I613" s="1">
        <v>201001</v>
      </c>
      <c r="J613" s="1" t="s">
        <v>954</v>
      </c>
      <c r="K613" s="1">
        <v>201001</v>
      </c>
    </row>
    <row r="614" spans="9:11">
      <c r="I614" s="1">
        <v>201002</v>
      </c>
      <c r="J614" s="1" t="s">
        <v>955</v>
      </c>
      <c r="K614" s="1">
        <v>201002</v>
      </c>
    </row>
    <row r="615" spans="9:11">
      <c r="I615" s="1">
        <v>201003</v>
      </c>
      <c r="J615" s="1" t="s">
        <v>956</v>
      </c>
      <c r="K615" s="1">
        <v>201003</v>
      </c>
    </row>
    <row r="616" spans="9:11">
      <c r="I616" s="1">
        <v>201004</v>
      </c>
      <c r="J616" s="1" t="s">
        <v>957</v>
      </c>
      <c r="K616" s="1">
        <v>201004</v>
      </c>
    </row>
    <row r="617" spans="9:11">
      <c r="I617" s="1">
        <v>201005</v>
      </c>
      <c r="J617" s="1" t="s">
        <v>958</v>
      </c>
      <c r="K617" s="1">
        <v>201005</v>
      </c>
    </row>
    <row r="618" spans="9:11">
      <c r="I618" s="1">
        <v>201006</v>
      </c>
      <c r="J618" s="1" t="s">
        <v>959</v>
      </c>
      <c r="K618" s="1">
        <v>201006</v>
      </c>
    </row>
    <row r="619" spans="9:11">
      <c r="I619" s="1">
        <v>201007</v>
      </c>
      <c r="J619" s="1" t="s">
        <v>960</v>
      </c>
      <c r="K619" s="1">
        <v>201007</v>
      </c>
    </row>
    <row r="620" spans="9:11">
      <c r="I620" s="1">
        <v>201008</v>
      </c>
      <c r="J620" s="1" t="s">
        <v>961</v>
      </c>
      <c r="K620" s="1">
        <v>201008</v>
      </c>
    </row>
    <row r="621" spans="9:11">
      <c r="I621" s="1">
        <v>201009</v>
      </c>
      <c r="J621" s="1" t="s">
        <v>962</v>
      </c>
      <c r="K621" s="1">
        <v>201009</v>
      </c>
    </row>
    <row r="622" spans="9:11">
      <c r="I622" s="1">
        <v>201010</v>
      </c>
      <c r="J622" s="1" t="s">
        <v>963</v>
      </c>
      <c r="K622" s="1">
        <v>201010</v>
      </c>
    </row>
    <row r="623" spans="9:11">
      <c r="I623" s="1">
        <v>201011</v>
      </c>
      <c r="J623" s="1" t="s">
        <v>964</v>
      </c>
      <c r="K623" s="1">
        <v>201011</v>
      </c>
    </row>
    <row r="624" spans="9:11">
      <c r="I624" s="1">
        <v>201012</v>
      </c>
      <c r="J624" s="1" t="s">
        <v>965</v>
      </c>
      <c r="K624" s="1">
        <v>201012</v>
      </c>
    </row>
    <row r="625" spans="9:11">
      <c r="I625" s="1">
        <v>201013</v>
      </c>
      <c r="J625" s="1" t="s">
        <v>966</v>
      </c>
      <c r="K625" s="1">
        <v>201013</v>
      </c>
    </row>
    <row r="626" spans="9:11">
      <c r="I626" s="1">
        <v>201014</v>
      </c>
      <c r="J626" s="1" t="s">
        <v>967</v>
      </c>
      <c r="K626" s="1">
        <v>201014</v>
      </c>
    </row>
    <row r="627" spans="9:11">
      <c r="I627" s="1">
        <v>201015</v>
      </c>
      <c r="J627" s="1" t="s">
        <v>968</v>
      </c>
      <c r="K627" s="1">
        <v>201015</v>
      </c>
    </row>
    <row r="628" spans="9:11">
      <c r="I628" s="1">
        <v>201016</v>
      </c>
      <c r="J628" s="1" t="s">
        <v>969</v>
      </c>
      <c r="K628" s="1">
        <v>201016</v>
      </c>
    </row>
    <row r="629" spans="9:11">
      <c r="I629" s="1">
        <v>201017</v>
      </c>
      <c r="J629" s="1" t="s">
        <v>970</v>
      </c>
      <c r="K629" s="1">
        <v>201017</v>
      </c>
    </row>
    <row r="630" spans="9:11">
      <c r="I630" s="1">
        <v>201018</v>
      </c>
      <c r="J630" s="1" t="s">
        <v>971</v>
      </c>
      <c r="K630" s="1">
        <v>201018</v>
      </c>
    </row>
    <row r="631" spans="9:11">
      <c r="I631" s="1">
        <v>201019</v>
      </c>
      <c r="J631" s="1" t="s">
        <v>972</v>
      </c>
      <c r="K631" s="1">
        <v>201019</v>
      </c>
    </row>
    <row r="632" spans="9:11">
      <c r="I632" s="1">
        <v>201020</v>
      </c>
      <c r="J632" s="1" t="s">
        <v>973</v>
      </c>
      <c r="K632" s="1">
        <v>201020</v>
      </c>
    </row>
    <row r="633" spans="9:11">
      <c r="I633" s="1">
        <v>201021</v>
      </c>
      <c r="J633" s="1" t="s">
        <v>974</v>
      </c>
      <c r="K633" s="1">
        <v>201021</v>
      </c>
    </row>
    <row r="634" spans="9:11">
      <c r="I634" s="1">
        <v>201022</v>
      </c>
      <c r="J634" s="1" t="s">
        <v>975</v>
      </c>
      <c r="K634" s="1">
        <v>201022</v>
      </c>
    </row>
    <row r="635" spans="9:11">
      <c r="I635" s="1">
        <v>201023</v>
      </c>
      <c r="J635" s="1" t="s">
        <v>976</v>
      </c>
      <c r="K635" s="1">
        <v>201023</v>
      </c>
    </row>
    <row r="636" spans="9:11">
      <c r="I636" s="1">
        <v>201024</v>
      </c>
      <c r="J636" s="1" t="s">
        <v>977</v>
      </c>
      <c r="K636" s="1">
        <v>201024</v>
      </c>
    </row>
    <row r="637" spans="9:11">
      <c r="I637" s="1">
        <v>201025</v>
      </c>
      <c r="J637" s="1" t="s">
        <v>978</v>
      </c>
      <c r="K637" s="1">
        <v>201025</v>
      </c>
    </row>
    <row r="638" spans="9:11">
      <c r="I638" s="1">
        <v>201026</v>
      </c>
      <c r="J638" s="1" t="s">
        <v>979</v>
      </c>
      <c r="K638" s="1">
        <v>201026</v>
      </c>
    </row>
    <row r="639" spans="9:11">
      <c r="I639" s="1">
        <v>201027</v>
      </c>
      <c r="J639" s="1" t="s">
        <v>980</v>
      </c>
      <c r="K639" s="1">
        <v>201027</v>
      </c>
    </row>
    <row r="640" spans="9:11">
      <c r="I640" s="1">
        <v>201028</v>
      </c>
      <c r="J640" s="1" t="s">
        <v>981</v>
      </c>
      <c r="K640" s="1">
        <v>201028</v>
      </c>
    </row>
    <row r="641" spans="9:11">
      <c r="I641" s="1">
        <v>201029</v>
      </c>
      <c r="J641" s="1" t="s">
        <v>982</v>
      </c>
      <c r="K641" s="1">
        <v>201029</v>
      </c>
    </row>
    <row r="642" spans="9:11">
      <c r="I642" s="1">
        <v>201030</v>
      </c>
      <c r="J642" s="1" t="s">
        <v>983</v>
      </c>
      <c r="K642" s="1">
        <v>201030</v>
      </c>
    </row>
    <row r="643" spans="9:11">
      <c r="I643" s="1">
        <v>201031</v>
      </c>
      <c r="J643" s="1" t="s">
        <v>984</v>
      </c>
      <c r="K643" s="1">
        <v>201031</v>
      </c>
    </row>
    <row r="644" spans="9:11">
      <c r="I644" s="1">
        <v>201032</v>
      </c>
      <c r="J644" s="1" t="s">
        <v>985</v>
      </c>
      <c r="K644" s="1">
        <v>201032</v>
      </c>
    </row>
    <row r="645" spans="9:11">
      <c r="I645" s="1">
        <v>201033</v>
      </c>
      <c r="J645" s="1" t="s">
        <v>986</v>
      </c>
      <c r="K645" s="1">
        <v>201033</v>
      </c>
    </row>
    <row r="646" spans="9:11">
      <c r="I646" s="1">
        <v>201034</v>
      </c>
      <c r="J646" s="1" t="s">
        <v>987</v>
      </c>
      <c r="K646" s="1">
        <v>201034</v>
      </c>
    </row>
    <row r="647" spans="9:11">
      <c r="I647" s="1">
        <v>201035</v>
      </c>
      <c r="J647" s="1" t="s">
        <v>988</v>
      </c>
      <c r="K647" s="1">
        <v>201035</v>
      </c>
    </row>
    <row r="648" spans="9:11">
      <c r="I648" s="1">
        <v>201036</v>
      </c>
      <c r="J648" s="1" t="s">
        <v>989</v>
      </c>
      <c r="K648" s="1">
        <v>201036</v>
      </c>
    </row>
    <row r="649" spans="9:11">
      <c r="I649" s="1">
        <v>201037</v>
      </c>
      <c r="J649" s="1" t="s">
        <v>990</v>
      </c>
      <c r="K649" s="1">
        <v>201037</v>
      </c>
    </row>
    <row r="650" spans="9:11">
      <c r="I650" s="1">
        <v>201038</v>
      </c>
      <c r="J650" s="1" t="s">
        <v>991</v>
      </c>
      <c r="K650" s="1">
        <v>201038</v>
      </c>
    </row>
    <row r="651" spans="9:11">
      <c r="I651" s="1">
        <v>201039</v>
      </c>
      <c r="J651" s="1" t="s">
        <v>992</v>
      </c>
      <c r="K651" s="1">
        <v>201039</v>
      </c>
    </row>
    <row r="652" spans="9:11">
      <c r="I652" s="1">
        <v>201040</v>
      </c>
      <c r="J652" s="1" t="s">
        <v>993</v>
      </c>
      <c r="K652" s="1">
        <v>201040</v>
      </c>
    </row>
    <row r="653" spans="9:11">
      <c r="I653" s="1">
        <v>201041</v>
      </c>
      <c r="J653" s="1" t="s">
        <v>994</v>
      </c>
      <c r="K653" s="1">
        <v>201041</v>
      </c>
    </row>
    <row r="654" spans="9:11">
      <c r="I654" s="1">
        <v>201042</v>
      </c>
      <c r="J654" s="1" t="s">
        <v>995</v>
      </c>
      <c r="K654" s="1">
        <v>201042</v>
      </c>
    </row>
    <row r="655" spans="9:11">
      <c r="I655" s="1">
        <v>201043</v>
      </c>
      <c r="J655" s="1" t="s">
        <v>996</v>
      </c>
      <c r="K655" s="1">
        <v>201043</v>
      </c>
    </row>
    <row r="656" spans="9:11">
      <c r="I656" s="1">
        <v>201051</v>
      </c>
      <c r="J656" s="1" t="s">
        <v>997</v>
      </c>
      <c r="K656" s="1">
        <v>201051</v>
      </c>
    </row>
    <row r="657" spans="9:11">
      <c r="I657" s="1">
        <v>201100</v>
      </c>
      <c r="J657" s="1" t="s">
        <v>998</v>
      </c>
      <c r="K657" s="1">
        <v>201100</v>
      </c>
    </row>
    <row r="658" spans="9:11">
      <c r="I658" s="1">
        <v>201101</v>
      </c>
      <c r="J658" s="1" t="s">
        <v>999</v>
      </c>
      <c r="K658" s="1">
        <v>201101</v>
      </c>
    </row>
    <row r="659" spans="9:11">
      <c r="I659" s="1">
        <v>201102</v>
      </c>
      <c r="J659" s="1" t="s">
        <v>1000</v>
      </c>
      <c r="K659" s="1">
        <v>201102</v>
      </c>
    </row>
    <row r="660" spans="9:11">
      <c r="I660" s="1">
        <v>201103</v>
      </c>
      <c r="J660" s="1" t="s">
        <v>1001</v>
      </c>
      <c r="K660" s="1">
        <v>201103</v>
      </c>
    </row>
    <row r="661" spans="9:11">
      <c r="I661" s="1">
        <v>201104</v>
      </c>
      <c r="J661" s="1" t="s">
        <v>1002</v>
      </c>
      <c r="K661" s="1">
        <v>201104</v>
      </c>
    </row>
    <row r="662" spans="9:11">
      <c r="I662" s="1">
        <v>201105</v>
      </c>
      <c r="J662" s="1" t="s">
        <v>1003</v>
      </c>
      <c r="K662" s="1">
        <v>201105</v>
      </c>
    </row>
    <row r="663" spans="9:11">
      <c r="I663" s="1">
        <v>201106</v>
      </c>
      <c r="J663" s="1" t="s">
        <v>1004</v>
      </c>
      <c r="K663" s="1">
        <v>201106</v>
      </c>
    </row>
    <row r="664" spans="9:11">
      <c r="I664" s="1">
        <v>201110</v>
      </c>
      <c r="J664" s="1" t="s">
        <v>1005</v>
      </c>
      <c r="K664" s="1">
        <v>201110</v>
      </c>
    </row>
    <row r="665" spans="9:11">
      <c r="I665" s="1">
        <v>201111</v>
      </c>
      <c r="J665" s="1" t="s">
        <v>1006</v>
      </c>
      <c r="K665" s="1">
        <v>201111</v>
      </c>
    </row>
    <row r="666" spans="9:11">
      <c r="I666" s="1">
        <v>201112</v>
      </c>
      <c r="J666" s="1" t="s">
        <v>1007</v>
      </c>
      <c r="K666" s="1">
        <v>201112</v>
      </c>
    </row>
    <row r="667" spans="9:11">
      <c r="I667" s="1">
        <v>201113</v>
      </c>
      <c r="J667" s="1" t="s">
        <v>1008</v>
      </c>
      <c r="K667" s="1">
        <v>201113</v>
      </c>
    </row>
    <row r="668" spans="9:11">
      <c r="I668" s="1">
        <v>201114</v>
      </c>
      <c r="J668" s="1" t="s">
        <v>1009</v>
      </c>
      <c r="K668" s="1">
        <v>201114</v>
      </c>
    </row>
    <row r="669" spans="9:11">
      <c r="I669" s="1">
        <v>201115</v>
      </c>
      <c r="J669" s="1" t="s">
        <v>1010</v>
      </c>
      <c r="K669" s="1">
        <v>201115</v>
      </c>
    </row>
    <row r="670" spans="9:11">
      <c r="I670" s="1">
        <v>201116</v>
      </c>
      <c r="J670" s="1" t="s">
        <v>1011</v>
      </c>
      <c r="K670" s="1">
        <v>201116</v>
      </c>
    </row>
    <row r="671" spans="9:11">
      <c r="I671" s="1">
        <v>201117</v>
      </c>
      <c r="J671" s="1" t="s">
        <v>1012</v>
      </c>
      <c r="K671" s="1">
        <v>201117</v>
      </c>
    </row>
    <row r="672" spans="9:11">
      <c r="I672" s="1">
        <v>201118</v>
      </c>
      <c r="J672" s="1" t="s">
        <v>1013</v>
      </c>
      <c r="K672" s="1">
        <v>201118</v>
      </c>
    </row>
    <row r="673" spans="9:11">
      <c r="I673" s="1">
        <v>201119</v>
      </c>
      <c r="J673" s="1" t="s">
        <v>1014</v>
      </c>
      <c r="K673" s="1">
        <v>201119</v>
      </c>
    </row>
    <row r="674" spans="9:11">
      <c r="I674" s="1">
        <v>201120</v>
      </c>
      <c r="J674" s="1" t="s">
        <v>1015</v>
      </c>
      <c r="K674" s="1">
        <v>201120</v>
      </c>
    </row>
    <row r="675" spans="9:11">
      <c r="I675" s="1">
        <v>201121</v>
      </c>
      <c r="J675" s="1" t="s">
        <v>1016</v>
      </c>
      <c r="K675" s="1">
        <v>201121</v>
      </c>
    </row>
    <row r="676" spans="9:11">
      <c r="I676" s="1">
        <v>201122</v>
      </c>
      <c r="J676" s="1" t="s">
        <v>1017</v>
      </c>
      <c r="K676" s="1">
        <v>201122</v>
      </c>
    </row>
    <row r="677" spans="9:11">
      <c r="I677" s="1">
        <v>201123</v>
      </c>
      <c r="J677" s="1" t="s">
        <v>1018</v>
      </c>
      <c r="K677" s="1">
        <v>201123</v>
      </c>
    </row>
    <row r="678" spans="9:11">
      <c r="I678" s="1">
        <v>201124</v>
      </c>
      <c r="J678" s="1" t="s">
        <v>1019</v>
      </c>
      <c r="K678" s="1">
        <v>201124</v>
      </c>
    </row>
    <row r="679" spans="9:11">
      <c r="I679" s="1">
        <v>201125</v>
      </c>
      <c r="J679" s="1" t="s">
        <v>1020</v>
      </c>
      <c r="K679" s="1">
        <v>201125</v>
      </c>
    </row>
    <row r="680" spans="9:11">
      <c r="I680" s="1">
        <v>201126</v>
      </c>
      <c r="J680" s="1" t="s">
        <v>1021</v>
      </c>
      <c r="K680" s="1">
        <v>201126</v>
      </c>
    </row>
    <row r="681" spans="9:11">
      <c r="I681" s="1">
        <v>201127</v>
      </c>
      <c r="J681" s="1" t="s">
        <v>1022</v>
      </c>
      <c r="K681" s="1">
        <v>201127</v>
      </c>
    </row>
    <row r="682" spans="9:11">
      <c r="I682" s="1">
        <v>201200</v>
      </c>
      <c r="J682" s="1" t="s">
        <v>1023</v>
      </c>
      <c r="K682" s="1">
        <v>201200</v>
      </c>
    </row>
    <row r="683" spans="9:11">
      <c r="I683" s="1">
        <v>201201</v>
      </c>
      <c r="J683" s="1" t="s">
        <v>1024</v>
      </c>
      <c r="K683" s="1">
        <v>201201</v>
      </c>
    </row>
    <row r="684" spans="9:11">
      <c r="I684" s="1">
        <v>201202</v>
      </c>
      <c r="J684" s="1" t="s">
        <v>1025</v>
      </c>
      <c r="K684" s="1">
        <v>201202</v>
      </c>
    </row>
    <row r="685" spans="9:11">
      <c r="I685" s="1">
        <v>201203</v>
      </c>
      <c r="J685" s="1" t="s">
        <v>1026</v>
      </c>
      <c r="K685" s="1">
        <v>201203</v>
      </c>
    </row>
    <row r="686" spans="9:11">
      <c r="I686" s="1">
        <v>201204</v>
      </c>
      <c r="J686" s="1" t="s">
        <v>1027</v>
      </c>
      <c r="K686" s="1">
        <v>201204</v>
      </c>
    </row>
    <row r="687" spans="9:11">
      <c r="I687" s="1">
        <v>201205</v>
      </c>
      <c r="J687" s="1" t="s">
        <v>1028</v>
      </c>
      <c r="K687" s="1">
        <v>201205</v>
      </c>
    </row>
    <row r="688" spans="9:11">
      <c r="I688" s="1">
        <v>201206</v>
      </c>
      <c r="J688" s="1" t="s">
        <v>1029</v>
      </c>
      <c r="K688" s="1">
        <v>201206</v>
      </c>
    </row>
    <row r="689" spans="9:11">
      <c r="I689" s="1">
        <v>201207</v>
      </c>
      <c r="J689" s="1" t="s">
        <v>1030</v>
      </c>
      <c r="K689" s="1">
        <v>201207</v>
      </c>
    </row>
    <row r="690" spans="9:11">
      <c r="I690" s="1">
        <v>201208</v>
      </c>
      <c r="J690" s="1" t="s">
        <v>1031</v>
      </c>
      <c r="K690" s="1">
        <v>201208</v>
      </c>
    </row>
    <row r="691" spans="9:11">
      <c r="I691" s="1">
        <v>201210</v>
      </c>
      <c r="J691" s="1" t="s">
        <v>1032</v>
      </c>
      <c r="K691" s="1">
        <v>201210</v>
      </c>
    </row>
    <row r="692" spans="9:11">
      <c r="I692" s="1">
        <v>201306</v>
      </c>
      <c r="J692" s="1" t="s">
        <v>987</v>
      </c>
      <c r="K692" s="1">
        <v>201306</v>
      </c>
    </row>
    <row r="693" spans="9:11">
      <c r="I693" s="1">
        <v>202000</v>
      </c>
      <c r="J693" s="1" t="s">
        <v>1033</v>
      </c>
      <c r="K693" s="1">
        <v>202000</v>
      </c>
    </row>
    <row r="694" spans="9:11">
      <c r="I694" s="1">
        <v>202001</v>
      </c>
      <c r="J694" s="1" t="s">
        <v>1034</v>
      </c>
      <c r="K694" s="1">
        <v>202001</v>
      </c>
    </row>
    <row r="695" spans="9:11">
      <c r="I695" s="1">
        <v>202002</v>
      </c>
      <c r="J695" s="1" t="s">
        <v>1035</v>
      </c>
      <c r="K695" s="1">
        <v>202002</v>
      </c>
    </row>
    <row r="696" spans="9:11">
      <c r="I696" s="1">
        <v>202003</v>
      </c>
      <c r="J696" s="1" t="s">
        <v>1036</v>
      </c>
      <c r="K696" s="1">
        <v>202003</v>
      </c>
    </row>
    <row r="697" spans="9:11">
      <c r="I697" s="1">
        <v>202004</v>
      </c>
      <c r="J697" s="1" t="s">
        <v>1037</v>
      </c>
      <c r="K697" s="1">
        <v>202004</v>
      </c>
    </row>
    <row r="698" spans="9:11">
      <c r="I698" s="1">
        <v>202005</v>
      </c>
      <c r="J698" s="1" t="s">
        <v>1038</v>
      </c>
      <c r="K698" s="1">
        <v>202005</v>
      </c>
    </row>
    <row r="699" spans="9:11">
      <c r="I699" s="1">
        <v>202006</v>
      </c>
      <c r="J699" s="1" t="s">
        <v>1039</v>
      </c>
      <c r="K699" s="1">
        <v>202006</v>
      </c>
    </row>
    <row r="700" spans="9:11">
      <c r="I700" s="1">
        <v>202007</v>
      </c>
      <c r="J700" s="1" t="s">
        <v>1040</v>
      </c>
      <c r="K700" s="1">
        <v>202007</v>
      </c>
    </row>
    <row r="701" spans="9:11">
      <c r="I701" s="1">
        <v>202300</v>
      </c>
      <c r="J701" s="1" t="s">
        <v>1041</v>
      </c>
      <c r="K701" s="1">
        <v>202300</v>
      </c>
    </row>
    <row r="702" spans="9:11">
      <c r="I702" s="1">
        <v>202301</v>
      </c>
      <c r="J702" s="1" t="s">
        <v>1042</v>
      </c>
      <c r="K702" s="1">
        <v>202301</v>
      </c>
    </row>
    <row r="703" spans="9:11">
      <c r="I703" s="1">
        <v>202302</v>
      </c>
      <c r="J703" s="1" t="s">
        <v>1043</v>
      </c>
      <c r="K703" s="1">
        <v>202302</v>
      </c>
    </row>
    <row r="704" spans="9:11">
      <c r="I704" s="1">
        <v>202303</v>
      </c>
      <c r="J704" s="1" t="s">
        <v>1044</v>
      </c>
      <c r="K704" s="1">
        <v>202303</v>
      </c>
    </row>
    <row r="705" spans="9:11">
      <c r="I705" s="1">
        <v>203100</v>
      </c>
      <c r="J705" s="1" t="s">
        <v>1045</v>
      </c>
      <c r="K705" s="1">
        <v>203100</v>
      </c>
    </row>
    <row r="706" spans="9:11">
      <c r="I706" s="1">
        <v>203101</v>
      </c>
      <c r="J706" s="1" t="s">
        <v>1046</v>
      </c>
      <c r="K706" s="1">
        <v>203101</v>
      </c>
    </row>
    <row r="707" spans="9:11">
      <c r="I707" s="1">
        <v>203102</v>
      </c>
      <c r="J707" s="1" t="s">
        <v>1047</v>
      </c>
      <c r="K707" s="1">
        <v>203102</v>
      </c>
    </row>
    <row r="708" spans="9:11">
      <c r="I708" s="1">
        <v>203103</v>
      </c>
      <c r="J708" s="1" t="s">
        <v>1048</v>
      </c>
      <c r="K708" s="1">
        <v>203103</v>
      </c>
    </row>
    <row r="709" spans="9:11">
      <c r="I709" s="1">
        <v>203104</v>
      </c>
      <c r="J709" s="1" t="s">
        <v>1049</v>
      </c>
      <c r="K709" s="1">
        <v>203104</v>
      </c>
    </row>
    <row r="710" spans="9:11">
      <c r="I710" s="1">
        <v>203105</v>
      </c>
      <c r="J710" s="1" t="s">
        <v>1050</v>
      </c>
      <c r="K710" s="1">
        <v>203105</v>
      </c>
    </row>
    <row r="711" spans="9:11">
      <c r="I711" s="1">
        <v>203106</v>
      </c>
      <c r="J711" s="1" t="s">
        <v>1051</v>
      </c>
      <c r="K711" s="1">
        <v>203106</v>
      </c>
    </row>
    <row r="712" spans="9:11">
      <c r="I712" s="1">
        <v>203107</v>
      </c>
      <c r="J712" s="1" t="s">
        <v>1052</v>
      </c>
      <c r="K712" s="1">
        <v>203107</v>
      </c>
    </row>
    <row r="713" spans="9:11">
      <c r="I713" s="1">
        <v>203108</v>
      </c>
      <c r="J713" s="1" t="s">
        <v>1053</v>
      </c>
      <c r="K713" s="1">
        <v>203108</v>
      </c>
    </row>
    <row r="714" spans="9:11">
      <c r="I714" s="1">
        <v>203109</v>
      </c>
      <c r="J714" s="1" t="s">
        <v>1054</v>
      </c>
      <c r="K714" s="1">
        <v>203109</v>
      </c>
    </row>
    <row r="715" spans="9:11">
      <c r="I715" s="1">
        <v>203110</v>
      </c>
      <c r="J715" s="1" t="s">
        <v>1055</v>
      </c>
      <c r="K715" s="1">
        <v>203110</v>
      </c>
    </row>
    <row r="716" spans="9:11">
      <c r="I716" s="1">
        <v>203111</v>
      </c>
      <c r="J716" s="1" t="s">
        <v>1056</v>
      </c>
      <c r="K716" s="1">
        <v>203111</v>
      </c>
    </row>
    <row r="717" spans="9:11">
      <c r="I717" s="1">
        <v>203112</v>
      </c>
      <c r="J717" s="1" t="s">
        <v>1057</v>
      </c>
      <c r="K717" s="1">
        <v>203112</v>
      </c>
    </row>
    <row r="718" spans="9:11">
      <c r="I718" s="1">
        <v>203113</v>
      </c>
      <c r="J718" s="1" t="s">
        <v>1058</v>
      </c>
      <c r="K718" s="1">
        <v>203113</v>
      </c>
    </row>
    <row r="719" spans="9:11">
      <c r="I719" s="1">
        <v>203114</v>
      </c>
      <c r="J719" s="1" t="s">
        <v>1059</v>
      </c>
      <c r="K719" s="1">
        <v>203114</v>
      </c>
    </row>
    <row r="720" spans="9:11">
      <c r="I720" s="1">
        <v>203115</v>
      </c>
      <c r="J720" s="1" t="s">
        <v>1060</v>
      </c>
      <c r="K720" s="1">
        <v>203115</v>
      </c>
    </row>
    <row r="721" spans="9:11">
      <c r="I721" s="1">
        <v>203116</v>
      </c>
      <c r="J721" s="1" t="s">
        <v>1061</v>
      </c>
      <c r="K721" s="1">
        <v>203116</v>
      </c>
    </row>
    <row r="722" spans="9:11">
      <c r="I722" s="1">
        <v>203117</v>
      </c>
      <c r="J722" s="1" t="s">
        <v>1062</v>
      </c>
      <c r="K722" s="1">
        <v>203117</v>
      </c>
    </row>
    <row r="723" spans="9:11">
      <c r="I723" s="1">
        <v>203118</v>
      </c>
      <c r="J723" s="1" t="s">
        <v>1063</v>
      </c>
      <c r="K723" s="1">
        <v>203118</v>
      </c>
    </row>
    <row r="724" spans="9:11">
      <c r="I724" s="1">
        <v>203119</v>
      </c>
      <c r="J724" s="1" t="s">
        <v>1064</v>
      </c>
      <c r="K724" s="1">
        <v>203119</v>
      </c>
    </row>
    <row r="725" spans="9:11">
      <c r="I725" s="1">
        <v>203120</v>
      </c>
      <c r="J725" s="1" t="s">
        <v>1065</v>
      </c>
      <c r="K725" s="1">
        <v>203120</v>
      </c>
    </row>
    <row r="726" spans="9:11">
      <c r="I726" s="1">
        <v>203121</v>
      </c>
      <c r="J726" s="1" t="s">
        <v>1066</v>
      </c>
      <c r="K726" s="1">
        <v>203121</v>
      </c>
    </row>
    <row r="727" spans="9:11">
      <c r="I727" s="1">
        <v>203122</v>
      </c>
      <c r="J727" s="1" t="s">
        <v>1067</v>
      </c>
      <c r="K727" s="1">
        <v>203122</v>
      </c>
    </row>
    <row r="728" spans="9:11">
      <c r="I728" s="1">
        <v>203123</v>
      </c>
      <c r="J728" s="1" t="s">
        <v>1068</v>
      </c>
      <c r="K728" s="1">
        <v>203123</v>
      </c>
    </row>
    <row r="729" spans="9:11">
      <c r="I729" s="1">
        <v>203124</v>
      </c>
      <c r="J729" s="1" t="s">
        <v>1069</v>
      </c>
      <c r="K729" s="1">
        <v>203124</v>
      </c>
    </row>
    <row r="730" spans="9:11">
      <c r="I730" s="1">
        <v>203125</v>
      </c>
      <c r="J730" s="1" t="s">
        <v>1070</v>
      </c>
      <c r="K730" s="1">
        <v>203125</v>
      </c>
    </row>
    <row r="731" spans="9:11">
      <c r="I731" s="1">
        <v>203126</v>
      </c>
      <c r="J731" s="1" t="s">
        <v>1071</v>
      </c>
      <c r="K731" s="1">
        <v>203126</v>
      </c>
    </row>
    <row r="732" spans="9:11">
      <c r="I732" s="1">
        <v>203127</v>
      </c>
      <c r="J732" s="1" t="s">
        <v>1072</v>
      </c>
      <c r="K732" s="1">
        <v>203127</v>
      </c>
    </row>
    <row r="733" spans="9:11">
      <c r="I733" s="1">
        <v>203128</v>
      </c>
      <c r="J733" s="1" t="s">
        <v>1073</v>
      </c>
      <c r="K733" s="1">
        <v>203128</v>
      </c>
    </row>
    <row r="734" spans="9:11">
      <c r="I734" s="1">
        <v>203129</v>
      </c>
      <c r="J734" s="1" t="s">
        <v>1074</v>
      </c>
      <c r="K734" s="1">
        <v>203129</v>
      </c>
    </row>
    <row r="735" spans="9:11">
      <c r="I735" s="1">
        <v>203130</v>
      </c>
      <c r="J735" s="1" t="s">
        <v>1075</v>
      </c>
      <c r="K735" s="1">
        <v>203130</v>
      </c>
    </row>
    <row r="736" spans="9:11">
      <c r="I736" s="1">
        <v>203131</v>
      </c>
      <c r="J736" s="1" t="s">
        <v>1076</v>
      </c>
      <c r="K736" s="1">
        <v>203131</v>
      </c>
    </row>
    <row r="737" spans="9:11">
      <c r="I737" s="1">
        <v>203132</v>
      </c>
      <c r="J737" s="1" t="s">
        <v>1077</v>
      </c>
      <c r="K737" s="1">
        <v>203132</v>
      </c>
    </row>
    <row r="738" spans="9:11">
      <c r="I738" s="1">
        <v>203133</v>
      </c>
      <c r="J738" s="1" t="s">
        <v>1078</v>
      </c>
      <c r="K738" s="1">
        <v>203133</v>
      </c>
    </row>
    <row r="739" spans="9:11">
      <c r="I739" s="1">
        <v>203134</v>
      </c>
      <c r="J739" s="1" t="s">
        <v>1079</v>
      </c>
      <c r="K739" s="1">
        <v>203134</v>
      </c>
    </row>
    <row r="740" spans="9:11">
      <c r="I740" s="1">
        <v>203135</v>
      </c>
      <c r="J740" s="1" t="s">
        <v>1080</v>
      </c>
      <c r="K740" s="1">
        <v>203135</v>
      </c>
    </row>
    <row r="741" spans="9:11">
      <c r="I741" s="1">
        <v>203136</v>
      </c>
      <c r="J741" s="1" t="s">
        <v>1081</v>
      </c>
      <c r="K741" s="1">
        <v>203136</v>
      </c>
    </row>
    <row r="742" spans="9:11">
      <c r="I742" s="1">
        <v>203137</v>
      </c>
      <c r="J742" s="1" t="s">
        <v>1082</v>
      </c>
      <c r="K742" s="1">
        <v>203137</v>
      </c>
    </row>
    <row r="743" spans="9:11">
      <c r="I743" s="1">
        <v>203138</v>
      </c>
      <c r="J743" s="1" t="s">
        <v>1083</v>
      </c>
      <c r="K743" s="1">
        <v>203138</v>
      </c>
    </row>
    <row r="744" spans="9:11">
      <c r="I744" s="1">
        <v>203139</v>
      </c>
      <c r="J744" s="1" t="s">
        <v>1084</v>
      </c>
      <c r="K744" s="1">
        <v>203139</v>
      </c>
    </row>
    <row r="745" spans="9:11">
      <c r="I745" s="1">
        <v>203140</v>
      </c>
      <c r="J745" s="1" t="s">
        <v>1085</v>
      </c>
      <c r="K745" s="1">
        <v>203140</v>
      </c>
    </row>
    <row r="746" spans="9:11">
      <c r="I746" s="1">
        <v>203141</v>
      </c>
      <c r="J746" s="1" t="s">
        <v>1086</v>
      </c>
      <c r="K746" s="1">
        <v>203141</v>
      </c>
    </row>
    <row r="747" spans="9:11">
      <c r="I747" s="1">
        <v>203200</v>
      </c>
      <c r="J747" s="1" t="s">
        <v>1087</v>
      </c>
      <c r="K747" s="1">
        <v>203200</v>
      </c>
    </row>
    <row r="748" spans="9:11">
      <c r="I748" s="1">
        <v>203201</v>
      </c>
      <c r="J748" s="1" t="s">
        <v>1088</v>
      </c>
      <c r="K748" s="1">
        <v>203201</v>
      </c>
    </row>
    <row r="749" spans="9:11">
      <c r="I749" s="1">
        <v>203202</v>
      </c>
      <c r="J749" s="1" t="s">
        <v>1089</v>
      </c>
      <c r="K749" s="1">
        <v>203202</v>
      </c>
    </row>
    <row r="750" spans="9:11">
      <c r="I750" s="1">
        <v>203203</v>
      </c>
      <c r="J750" s="1" t="s">
        <v>1090</v>
      </c>
      <c r="K750" s="1">
        <v>203203</v>
      </c>
    </row>
    <row r="751" spans="9:11">
      <c r="I751" s="1">
        <v>203205</v>
      </c>
      <c r="J751" s="1" t="s">
        <v>1091</v>
      </c>
      <c r="K751" s="1">
        <v>203205</v>
      </c>
    </row>
    <row r="752" spans="9:11">
      <c r="I752" s="1">
        <v>203206</v>
      </c>
      <c r="J752" s="1" t="s">
        <v>1092</v>
      </c>
      <c r="K752" s="1">
        <v>203206</v>
      </c>
    </row>
    <row r="753" spans="9:11">
      <c r="I753" s="1">
        <v>203207</v>
      </c>
      <c r="J753" s="1" t="s">
        <v>1093</v>
      </c>
      <c r="K753" s="1">
        <v>203207</v>
      </c>
    </row>
    <row r="754" spans="9:11">
      <c r="I754" s="1">
        <v>203208</v>
      </c>
      <c r="J754" s="1" t="s">
        <v>1094</v>
      </c>
      <c r="K754" s="1">
        <v>203208</v>
      </c>
    </row>
    <row r="755" spans="9:11">
      <c r="I755" s="1">
        <v>203209</v>
      </c>
      <c r="J755" s="1" t="s">
        <v>1095</v>
      </c>
      <c r="K755" s="1">
        <v>203209</v>
      </c>
    </row>
    <row r="756" spans="9:11">
      <c r="I756" s="1">
        <v>203210</v>
      </c>
      <c r="J756" s="1" t="s">
        <v>1096</v>
      </c>
      <c r="K756" s="1">
        <v>203210</v>
      </c>
    </row>
    <row r="757" spans="9:11">
      <c r="I757" s="1">
        <v>203211</v>
      </c>
      <c r="J757" s="1" t="s">
        <v>1097</v>
      </c>
      <c r="K757" s="1">
        <v>203211</v>
      </c>
    </row>
    <row r="758" spans="9:11">
      <c r="I758" s="1">
        <v>203212</v>
      </c>
      <c r="J758" s="1" t="s">
        <v>1098</v>
      </c>
      <c r="K758" s="1">
        <v>203212</v>
      </c>
    </row>
    <row r="759" spans="9:11">
      <c r="I759" s="1">
        <v>203213</v>
      </c>
      <c r="J759" s="1" t="s">
        <v>1099</v>
      </c>
      <c r="K759" s="1">
        <v>203213</v>
      </c>
    </row>
    <row r="760" spans="9:11">
      <c r="I760" s="1">
        <v>203214</v>
      </c>
      <c r="J760" s="1" t="s">
        <v>1100</v>
      </c>
      <c r="K760" s="1">
        <v>203214</v>
      </c>
    </row>
    <row r="761" spans="9:11">
      <c r="I761" s="1">
        <v>203215</v>
      </c>
      <c r="J761" s="1" t="s">
        <v>1101</v>
      </c>
      <c r="K761" s="1">
        <v>203215</v>
      </c>
    </row>
    <row r="762" spans="9:11">
      <c r="I762" s="1">
        <v>203216</v>
      </c>
      <c r="J762" s="1" t="s">
        <v>1102</v>
      </c>
      <c r="K762" s="1">
        <v>203216</v>
      </c>
    </row>
    <row r="763" spans="9:11">
      <c r="I763" s="1">
        <v>203217</v>
      </c>
      <c r="J763" s="1" t="s">
        <v>1103</v>
      </c>
      <c r="K763" s="1">
        <v>203217</v>
      </c>
    </row>
    <row r="764" spans="9:11">
      <c r="I764" s="1">
        <v>203218</v>
      </c>
      <c r="J764" s="1" t="s">
        <v>1104</v>
      </c>
      <c r="K764" s="1">
        <v>203218</v>
      </c>
    </row>
    <row r="765" spans="9:11">
      <c r="I765" s="1">
        <v>203219</v>
      </c>
      <c r="J765" s="1" t="s">
        <v>1105</v>
      </c>
      <c r="K765" s="1">
        <v>203219</v>
      </c>
    </row>
    <row r="766" spans="9:11">
      <c r="I766" s="1">
        <v>203220</v>
      </c>
      <c r="J766" s="1" t="s">
        <v>1106</v>
      </c>
      <c r="K766" s="1">
        <v>203220</v>
      </c>
    </row>
    <row r="767" spans="9:11">
      <c r="I767" s="1">
        <v>203221</v>
      </c>
      <c r="J767" s="1" t="s">
        <v>1107</v>
      </c>
      <c r="K767" s="1">
        <v>203221</v>
      </c>
    </row>
    <row r="768" spans="9:11">
      <c r="I768" s="1">
        <v>203222</v>
      </c>
      <c r="J768" s="1" t="s">
        <v>1108</v>
      </c>
      <c r="K768" s="1">
        <v>203222</v>
      </c>
    </row>
    <row r="769" spans="9:11">
      <c r="I769" s="1">
        <v>203223</v>
      </c>
      <c r="J769" s="1" t="s">
        <v>1109</v>
      </c>
      <c r="K769" s="1">
        <v>203223</v>
      </c>
    </row>
    <row r="770" spans="9:11">
      <c r="I770" s="1">
        <v>203300</v>
      </c>
      <c r="J770" s="1" t="s">
        <v>1110</v>
      </c>
      <c r="K770" s="1">
        <v>203300</v>
      </c>
    </row>
    <row r="771" spans="9:11">
      <c r="I771" s="1">
        <v>203301</v>
      </c>
      <c r="J771" s="1" t="s">
        <v>1111</v>
      </c>
      <c r="K771" s="1">
        <v>203301</v>
      </c>
    </row>
    <row r="772" spans="9:11">
      <c r="I772" s="1">
        <v>203302</v>
      </c>
      <c r="J772" s="1" t="s">
        <v>1112</v>
      </c>
      <c r="K772" s="1">
        <v>203302</v>
      </c>
    </row>
    <row r="773" spans="9:11">
      <c r="I773" s="1">
        <v>203303</v>
      </c>
      <c r="J773" s="1" t="s">
        <v>1113</v>
      </c>
      <c r="K773" s="1">
        <v>203303</v>
      </c>
    </row>
    <row r="774" spans="9:11">
      <c r="I774" s="1">
        <v>203304</v>
      </c>
      <c r="J774" s="1" t="s">
        <v>1114</v>
      </c>
      <c r="K774" s="1">
        <v>203304</v>
      </c>
    </row>
    <row r="775" spans="9:11">
      <c r="I775" s="1">
        <v>203305</v>
      </c>
      <c r="J775" s="1" t="s">
        <v>1115</v>
      </c>
      <c r="K775" s="1">
        <v>203305</v>
      </c>
    </row>
    <row r="776" spans="9:11">
      <c r="I776" s="1">
        <v>203306</v>
      </c>
      <c r="J776" s="1" t="s">
        <v>1116</v>
      </c>
      <c r="K776" s="1">
        <v>203306</v>
      </c>
    </row>
    <row r="777" spans="9:11">
      <c r="I777" s="1">
        <v>203307</v>
      </c>
      <c r="J777" s="1" t="s">
        <v>1117</v>
      </c>
      <c r="K777" s="1">
        <v>203307</v>
      </c>
    </row>
    <row r="778" spans="9:11">
      <c r="I778" s="1">
        <v>203308</v>
      </c>
      <c r="J778" s="1" t="s">
        <v>1118</v>
      </c>
      <c r="K778" s="1">
        <v>203308</v>
      </c>
    </row>
    <row r="779" spans="9:11">
      <c r="I779" s="1">
        <v>203309</v>
      </c>
      <c r="J779" s="1" t="s">
        <v>1119</v>
      </c>
      <c r="K779" s="1">
        <v>203309</v>
      </c>
    </row>
    <row r="780" spans="9:11">
      <c r="I780" s="1">
        <v>203310</v>
      </c>
      <c r="J780" s="1" t="s">
        <v>1120</v>
      </c>
      <c r="K780" s="1">
        <v>203310</v>
      </c>
    </row>
    <row r="781" spans="9:11">
      <c r="I781" s="1">
        <v>203311</v>
      </c>
      <c r="J781" s="1" t="s">
        <v>1121</v>
      </c>
      <c r="K781" s="1">
        <v>203311</v>
      </c>
    </row>
    <row r="782" spans="9:11">
      <c r="I782" s="1">
        <v>203312</v>
      </c>
      <c r="J782" s="1" t="s">
        <v>1122</v>
      </c>
      <c r="K782" s="1">
        <v>203312</v>
      </c>
    </row>
    <row r="783" spans="9:11">
      <c r="I783" s="1">
        <v>203320</v>
      </c>
      <c r="J783" s="1" t="s">
        <v>1123</v>
      </c>
      <c r="K783" s="1">
        <v>203320</v>
      </c>
    </row>
    <row r="784" spans="9:11">
      <c r="I784" s="1">
        <v>210000</v>
      </c>
      <c r="J784" s="1" t="s">
        <v>1124</v>
      </c>
      <c r="K784" s="1">
        <v>210000</v>
      </c>
    </row>
    <row r="785" spans="9:11">
      <c r="I785" s="1">
        <v>211000</v>
      </c>
      <c r="J785" s="1" t="s">
        <v>1125</v>
      </c>
      <c r="K785" s="1">
        <v>211000</v>
      </c>
    </row>
    <row r="786" spans="9:11">
      <c r="I786" s="1">
        <v>212000</v>
      </c>
      <c r="J786" s="1" t="s">
        <v>1126</v>
      </c>
      <c r="K786" s="1">
        <v>212000</v>
      </c>
    </row>
    <row r="787" spans="9:11">
      <c r="I787" s="1">
        <v>240000</v>
      </c>
      <c r="J787" s="1" t="s">
        <v>1127</v>
      </c>
      <c r="K787" s="1">
        <v>240000</v>
      </c>
    </row>
    <row r="788" spans="9:11">
      <c r="I788" s="1">
        <v>250000</v>
      </c>
      <c r="J788" s="1" t="s">
        <v>1128</v>
      </c>
      <c r="K788" s="1">
        <v>250000</v>
      </c>
    </row>
    <row r="789" spans="9:11">
      <c r="I789" s="1">
        <v>260000</v>
      </c>
      <c r="J789" s="1" t="s">
        <v>1129</v>
      </c>
      <c r="K789" s="1">
        <v>260000</v>
      </c>
    </row>
    <row r="790" spans="9:11">
      <c r="I790" s="1">
        <v>270000</v>
      </c>
      <c r="J790" s="1" t="s">
        <v>1130</v>
      </c>
      <c r="K790" s="1">
        <v>270000</v>
      </c>
    </row>
    <row r="791" spans="9:11">
      <c r="I791" s="1">
        <v>300000</v>
      </c>
      <c r="J791" s="1" t="s">
        <v>1131</v>
      </c>
      <c r="K791" s="1">
        <v>300000</v>
      </c>
    </row>
    <row r="792" spans="9:11">
      <c r="I792" s="1">
        <v>300001</v>
      </c>
      <c r="J792" s="1" t="s">
        <v>1132</v>
      </c>
      <c r="K792" s="1">
        <v>300001</v>
      </c>
    </row>
    <row r="793" spans="9:11">
      <c r="I793" s="1">
        <v>301000</v>
      </c>
      <c r="J793" s="1" t="s">
        <v>1133</v>
      </c>
      <c r="K793" s="1">
        <v>301000</v>
      </c>
    </row>
    <row r="794" spans="9:11">
      <c r="I794" s="1">
        <v>302000</v>
      </c>
      <c r="J794" s="1" t="s">
        <v>1134</v>
      </c>
      <c r="K794" s="1">
        <v>302000</v>
      </c>
    </row>
    <row r="795" spans="9:11">
      <c r="I795" s="1">
        <v>310000</v>
      </c>
      <c r="J795" s="1" t="s">
        <v>1135</v>
      </c>
      <c r="K795" s="1">
        <v>310000</v>
      </c>
    </row>
    <row r="796" spans="9:11">
      <c r="I796" s="1">
        <v>400000</v>
      </c>
      <c r="J796" s="1" t="s">
        <v>210</v>
      </c>
      <c r="K796" s="1">
        <v>400000</v>
      </c>
    </row>
    <row r="797" spans="9:11">
      <c r="I797" s="1">
        <v>400001</v>
      </c>
      <c r="J797" s="1" t="s">
        <v>1136</v>
      </c>
      <c r="K797" s="1">
        <v>400001</v>
      </c>
    </row>
    <row r="798" spans="9:11">
      <c r="I798" s="1">
        <v>400005</v>
      </c>
      <c r="J798" s="1" t="s">
        <v>1137</v>
      </c>
      <c r="K798" s="1">
        <v>400005</v>
      </c>
    </row>
    <row r="799" spans="9:11">
      <c r="I799" s="1">
        <v>400006</v>
      </c>
      <c r="J799" s="1" t="s">
        <v>1138</v>
      </c>
      <c r="K799" s="1">
        <v>400006</v>
      </c>
    </row>
    <row r="800" spans="9:11">
      <c r="I800" s="1">
        <v>400025</v>
      </c>
      <c r="J800" s="1" t="s">
        <v>1139</v>
      </c>
      <c r="K800" s="1">
        <v>400025</v>
      </c>
    </row>
    <row r="801" spans="9:11">
      <c r="I801" s="1">
        <v>400026</v>
      </c>
      <c r="J801" s="1" t="s">
        <v>1140</v>
      </c>
      <c r="K801" s="1">
        <v>400026</v>
      </c>
    </row>
    <row r="802" spans="9:11">
      <c r="I802" s="1">
        <v>400040</v>
      </c>
      <c r="J802" s="1" t="s">
        <v>1141</v>
      </c>
      <c r="K802" s="1">
        <v>400040</v>
      </c>
    </row>
    <row r="803" spans="9:11">
      <c r="I803" s="1">
        <v>400041</v>
      </c>
      <c r="J803" s="1" t="s">
        <v>1142</v>
      </c>
      <c r="K803" s="1">
        <v>400041</v>
      </c>
    </row>
    <row r="804" spans="9:11">
      <c r="I804" s="1">
        <v>400050</v>
      </c>
      <c r="J804" s="1" t="s">
        <v>1143</v>
      </c>
      <c r="K804" s="1">
        <v>400050</v>
      </c>
    </row>
    <row r="805" spans="9:11">
      <c r="I805" s="1">
        <v>400051</v>
      </c>
      <c r="J805" s="1" t="s">
        <v>1144</v>
      </c>
      <c r="K805" s="1">
        <v>400051</v>
      </c>
    </row>
    <row r="806" spans="9:11">
      <c r="I806" s="1">
        <v>400065</v>
      </c>
      <c r="J806" s="1" t="s">
        <v>1145</v>
      </c>
      <c r="K806" s="1">
        <v>400065</v>
      </c>
    </row>
    <row r="807" spans="9:11">
      <c r="I807" s="1">
        <v>400070</v>
      </c>
      <c r="J807" s="1" t="s">
        <v>1146</v>
      </c>
      <c r="K807" s="1">
        <v>400070</v>
      </c>
    </row>
    <row r="808" spans="9:11">
      <c r="I808" s="1">
        <v>400071</v>
      </c>
      <c r="J808" s="1" t="s">
        <v>1147</v>
      </c>
      <c r="K808" s="1">
        <v>400071</v>
      </c>
    </row>
    <row r="809" spans="9:11">
      <c r="I809" s="1">
        <v>400090</v>
      </c>
      <c r="J809" s="1" t="s">
        <v>1148</v>
      </c>
      <c r="K809" s="1">
        <v>400090</v>
      </c>
    </row>
    <row r="810" spans="9:11">
      <c r="I810" s="1">
        <v>400091</v>
      </c>
      <c r="J810" s="1" t="s">
        <v>1149</v>
      </c>
      <c r="K810" s="1">
        <v>400091</v>
      </c>
    </row>
    <row r="811" spans="9:11">
      <c r="I811" s="1">
        <v>400105</v>
      </c>
      <c r="J811" s="1" t="s">
        <v>1150</v>
      </c>
      <c r="K811" s="1">
        <v>400105</v>
      </c>
    </row>
    <row r="812" spans="9:11">
      <c r="I812" s="1">
        <v>400106</v>
      </c>
      <c r="J812" s="1" t="s">
        <v>1151</v>
      </c>
      <c r="K812" s="1">
        <v>400106</v>
      </c>
    </row>
    <row r="813" spans="9:11">
      <c r="I813" s="1">
        <v>400107</v>
      </c>
      <c r="J813" s="1" t="s">
        <v>1152</v>
      </c>
      <c r="K813" s="1">
        <v>400107</v>
      </c>
    </row>
    <row r="814" spans="9:11">
      <c r="I814" s="1">
        <v>400108</v>
      </c>
      <c r="J814" s="1" t="s">
        <v>1153</v>
      </c>
      <c r="K814" s="1">
        <v>400108</v>
      </c>
    </row>
    <row r="815" spans="9:11">
      <c r="I815" s="1">
        <v>400109</v>
      </c>
      <c r="J815" s="1" t="s">
        <v>1154</v>
      </c>
      <c r="K815" s="1">
        <v>400109</v>
      </c>
    </row>
    <row r="816" spans="9:11">
      <c r="I816" s="1">
        <v>400110</v>
      </c>
      <c r="J816" s="1" t="s">
        <v>1155</v>
      </c>
      <c r="K816" s="1">
        <v>400110</v>
      </c>
    </row>
    <row r="817" spans="9:11">
      <c r="I817" s="1">
        <v>400111</v>
      </c>
      <c r="J817" s="1" t="s">
        <v>1156</v>
      </c>
      <c r="K817" s="1">
        <v>400111</v>
      </c>
    </row>
    <row r="818" spans="9:11">
      <c r="I818" s="1">
        <v>400112</v>
      </c>
      <c r="J818" s="1" t="s">
        <v>1157</v>
      </c>
      <c r="K818" s="1">
        <v>400112</v>
      </c>
    </row>
    <row r="819" spans="9:11">
      <c r="I819" s="1">
        <v>400113</v>
      </c>
      <c r="J819" s="1" t="s">
        <v>1158</v>
      </c>
      <c r="K819" s="1">
        <v>400113</v>
      </c>
    </row>
    <row r="820" spans="9:11">
      <c r="I820" s="1">
        <v>400114</v>
      </c>
      <c r="J820" s="1" t="s">
        <v>1159</v>
      </c>
      <c r="K820" s="1">
        <v>400114</v>
      </c>
    </row>
    <row r="821" spans="9:11">
      <c r="I821" s="1">
        <v>400115</v>
      </c>
      <c r="J821" s="1" t="s">
        <v>1160</v>
      </c>
      <c r="K821" s="1">
        <v>400115</v>
      </c>
    </row>
    <row r="822" spans="9:11">
      <c r="I822" s="1">
        <v>400116</v>
      </c>
      <c r="J822" s="1" t="s">
        <v>1161</v>
      </c>
      <c r="K822" s="1">
        <v>400116</v>
      </c>
    </row>
    <row r="823" spans="9:11">
      <c r="I823" s="1">
        <v>400117</v>
      </c>
      <c r="J823" s="1" t="s">
        <v>1162</v>
      </c>
      <c r="K823" s="1">
        <v>400117</v>
      </c>
    </row>
    <row r="824" spans="9:11">
      <c r="I824" s="1">
        <v>400118</v>
      </c>
      <c r="J824" s="1" t="s">
        <v>1163</v>
      </c>
      <c r="K824" s="1">
        <v>400118</v>
      </c>
    </row>
    <row r="825" spans="9:11">
      <c r="I825" s="1">
        <v>400119</v>
      </c>
      <c r="J825" s="1" t="s">
        <v>1164</v>
      </c>
      <c r="K825" s="1">
        <v>400119</v>
      </c>
    </row>
    <row r="826" spans="9:11">
      <c r="I826" s="1">
        <v>400120</v>
      </c>
      <c r="J826" s="1" t="s">
        <v>1165</v>
      </c>
      <c r="K826" s="1">
        <v>400120</v>
      </c>
    </row>
    <row r="827" spans="9:11">
      <c r="I827" s="1">
        <v>400121</v>
      </c>
      <c r="J827" s="1" t="s">
        <v>1166</v>
      </c>
      <c r="K827" s="1">
        <v>400121</v>
      </c>
    </row>
    <row r="828" spans="9:11">
      <c r="I828" s="1">
        <v>400122</v>
      </c>
      <c r="J828" s="1" t="s">
        <v>1167</v>
      </c>
      <c r="K828" s="1">
        <v>400122</v>
      </c>
    </row>
    <row r="829" spans="9:11">
      <c r="I829" s="1">
        <v>400135</v>
      </c>
      <c r="J829" s="1" t="s">
        <v>1168</v>
      </c>
      <c r="K829" s="1">
        <v>400135</v>
      </c>
    </row>
    <row r="830" spans="9:11">
      <c r="I830" s="1">
        <v>400136</v>
      </c>
      <c r="J830" s="1" t="s">
        <v>1169</v>
      </c>
      <c r="K830" s="1">
        <v>400136</v>
      </c>
    </row>
    <row r="831" spans="9:11">
      <c r="I831" s="1">
        <v>400137</v>
      </c>
      <c r="J831" s="1" t="s">
        <v>1170</v>
      </c>
      <c r="K831" s="1">
        <v>400137</v>
      </c>
    </row>
    <row r="832" spans="9:11">
      <c r="I832" s="1">
        <v>400140</v>
      </c>
      <c r="J832" s="1" t="s">
        <v>1171</v>
      </c>
      <c r="K832" s="1">
        <v>400140</v>
      </c>
    </row>
    <row r="833" spans="9:11">
      <c r="I833" s="1">
        <v>400141</v>
      </c>
      <c r="J833" s="1" t="s">
        <v>1172</v>
      </c>
      <c r="K833" s="1">
        <v>400141</v>
      </c>
    </row>
    <row r="834" spans="9:11">
      <c r="I834" s="1">
        <v>400142</v>
      </c>
      <c r="J834" s="1" t="s">
        <v>1173</v>
      </c>
      <c r="K834" s="1">
        <v>400142</v>
      </c>
    </row>
    <row r="835" spans="9:11">
      <c r="I835" s="1">
        <v>400143</v>
      </c>
      <c r="J835" s="1" t="s">
        <v>1174</v>
      </c>
      <c r="K835" s="1">
        <v>400143</v>
      </c>
    </row>
    <row r="836" spans="9:11">
      <c r="I836" s="1">
        <v>400145</v>
      </c>
      <c r="J836" s="1" t="s">
        <v>1175</v>
      </c>
      <c r="K836" s="1">
        <v>400145</v>
      </c>
    </row>
    <row r="837" spans="9:11">
      <c r="I837" s="1">
        <v>400150</v>
      </c>
      <c r="J837" s="1" t="s">
        <v>1176</v>
      </c>
      <c r="K837" s="1">
        <v>400150</v>
      </c>
    </row>
    <row r="838" spans="9:11">
      <c r="I838" s="1">
        <v>400155</v>
      </c>
      <c r="J838" s="1" t="s">
        <v>1177</v>
      </c>
      <c r="K838" s="1">
        <v>400155</v>
      </c>
    </row>
    <row r="839" spans="9:11">
      <c r="I839" s="1">
        <v>400156</v>
      </c>
      <c r="J839" s="1" t="s">
        <v>1178</v>
      </c>
      <c r="K839" s="1">
        <v>400156</v>
      </c>
    </row>
    <row r="840" spans="9:11">
      <c r="I840" s="1">
        <v>400157</v>
      </c>
      <c r="J840" s="1" t="s">
        <v>1179</v>
      </c>
      <c r="K840" s="1">
        <v>400157</v>
      </c>
    </row>
    <row r="841" spans="9:11">
      <c r="I841" s="1">
        <v>400158</v>
      </c>
      <c r="J841" s="1" t="s">
        <v>1180</v>
      </c>
      <c r="K841" s="1">
        <v>400158</v>
      </c>
    </row>
    <row r="842" spans="9:11">
      <c r="I842" s="1">
        <v>400160</v>
      </c>
      <c r="J842" s="1" t="s">
        <v>1181</v>
      </c>
      <c r="K842" s="1">
        <v>400160</v>
      </c>
    </row>
    <row r="843" spans="9:11">
      <c r="I843" s="1">
        <v>400180</v>
      </c>
      <c r="J843" s="1" t="s">
        <v>1182</v>
      </c>
      <c r="K843" s="1">
        <v>400180</v>
      </c>
    </row>
    <row r="844" spans="9:11">
      <c r="I844" s="1">
        <v>400181</v>
      </c>
      <c r="J844" s="1" t="s">
        <v>1183</v>
      </c>
      <c r="K844" s="1">
        <v>400181</v>
      </c>
    </row>
    <row r="845" spans="9:11">
      <c r="I845" s="1">
        <v>400185</v>
      </c>
      <c r="J845" s="1" t="s">
        <v>1184</v>
      </c>
      <c r="K845" s="1">
        <v>400185</v>
      </c>
    </row>
    <row r="846" spans="9:11">
      <c r="I846" s="1">
        <v>400186</v>
      </c>
      <c r="J846" s="1" t="s">
        <v>1185</v>
      </c>
      <c r="K846" s="1">
        <v>400186</v>
      </c>
    </row>
    <row r="847" spans="9:11">
      <c r="I847" s="1">
        <v>400250</v>
      </c>
      <c r="J847" s="1" t="s">
        <v>1186</v>
      </c>
      <c r="K847" s="1">
        <v>400250</v>
      </c>
    </row>
    <row r="848" spans="9:11">
      <c r="I848" s="1">
        <v>400251</v>
      </c>
      <c r="J848" s="1" t="s">
        <v>1187</v>
      </c>
      <c r="K848" s="1">
        <v>400251</v>
      </c>
    </row>
    <row r="849" spans="9:11">
      <c r="I849" s="1">
        <v>400252</v>
      </c>
      <c r="J849" s="1" t="s">
        <v>1188</v>
      </c>
      <c r="K849" s="1">
        <v>400252</v>
      </c>
    </row>
    <row r="850" spans="9:11">
      <c r="I850" s="1">
        <v>400253</v>
      </c>
      <c r="J850" s="1" t="s">
        <v>1189</v>
      </c>
      <c r="K850" s="1">
        <v>400253</v>
      </c>
    </row>
    <row r="851" spans="9:11">
      <c r="I851" s="1">
        <v>400254</v>
      </c>
      <c r="J851" s="1" t="s">
        <v>1190</v>
      </c>
      <c r="K851" s="1">
        <v>400254</v>
      </c>
    </row>
    <row r="852" spans="9:11">
      <c r="I852" s="1">
        <v>400255</v>
      </c>
      <c r="J852" s="1" t="s">
        <v>1191</v>
      </c>
      <c r="K852" s="1">
        <v>400255</v>
      </c>
    </row>
    <row r="853" spans="9:11">
      <c r="I853" s="1">
        <v>400256</v>
      </c>
      <c r="J853" s="1" t="s">
        <v>1192</v>
      </c>
      <c r="K853" s="1">
        <v>400256</v>
      </c>
    </row>
    <row r="854" spans="9:11">
      <c r="I854" s="1">
        <v>400257</v>
      </c>
      <c r="J854" s="1" t="s">
        <v>1193</v>
      </c>
      <c r="K854" s="1">
        <v>400257</v>
      </c>
    </row>
    <row r="855" spans="9:11">
      <c r="I855" s="1">
        <v>400258</v>
      </c>
      <c r="J855" s="1" t="s">
        <v>1194</v>
      </c>
      <c r="K855" s="1">
        <v>400258</v>
      </c>
    </row>
    <row r="856" spans="9:11">
      <c r="I856" s="1">
        <v>400259</v>
      </c>
      <c r="J856" s="1" t="s">
        <v>1195</v>
      </c>
      <c r="K856" s="1">
        <v>400259</v>
      </c>
    </row>
    <row r="857" spans="9:11">
      <c r="I857" s="1">
        <v>400260</v>
      </c>
      <c r="J857" s="1" t="s">
        <v>1196</v>
      </c>
      <c r="K857" s="1">
        <v>400260</v>
      </c>
    </row>
    <row r="858" spans="9:11">
      <c r="I858" s="1">
        <v>400261</v>
      </c>
      <c r="J858" s="1" t="s">
        <v>1197</v>
      </c>
      <c r="K858" s="1">
        <v>400261</v>
      </c>
    </row>
    <row r="859" spans="9:11">
      <c r="I859" s="1">
        <v>400275</v>
      </c>
      <c r="J859" s="1" t="s">
        <v>1198</v>
      </c>
      <c r="K859" s="1">
        <v>400275</v>
      </c>
    </row>
    <row r="860" spans="9:11">
      <c r="I860" s="1">
        <v>400280</v>
      </c>
      <c r="J860" s="1" t="s">
        <v>1199</v>
      </c>
      <c r="K860" s="1">
        <v>400280</v>
      </c>
    </row>
    <row r="861" spans="9:11">
      <c r="I861" s="1">
        <v>400281</v>
      </c>
      <c r="J861" s="1" t="s">
        <v>1200</v>
      </c>
      <c r="K861" s="1">
        <v>400281</v>
      </c>
    </row>
    <row r="862" spans="9:11">
      <c r="I862" s="1">
        <v>400282</v>
      </c>
      <c r="J862" s="1" t="s">
        <v>1201</v>
      </c>
      <c r="K862" s="1">
        <v>400282</v>
      </c>
    </row>
    <row r="863" spans="9:11">
      <c r="I863" s="1">
        <v>400283</v>
      </c>
      <c r="J863" s="1" t="s">
        <v>1202</v>
      </c>
      <c r="K863" s="1">
        <v>400283</v>
      </c>
    </row>
    <row r="864" spans="9:11">
      <c r="I864" s="1">
        <v>400285</v>
      </c>
      <c r="J864" s="1" t="s">
        <v>1203</v>
      </c>
      <c r="K864" s="1">
        <v>400285</v>
      </c>
    </row>
    <row r="865" spans="9:11">
      <c r="I865" s="1">
        <v>400290</v>
      </c>
      <c r="J865" s="1" t="s">
        <v>1204</v>
      </c>
      <c r="K865" s="1">
        <v>400290</v>
      </c>
    </row>
    <row r="866" spans="9:11">
      <c r="I866" s="1">
        <v>400295</v>
      </c>
      <c r="J866" s="1" t="s">
        <v>1205</v>
      </c>
      <c r="K866" s="1">
        <v>400295</v>
      </c>
    </row>
    <row r="867" spans="9:11">
      <c r="I867" s="1">
        <v>400300</v>
      </c>
      <c r="J867" s="1" t="s">
        <v>1206</v>
      </c>
      <c r="K867" s="1">
        <v>400300</v>
      </c>
    </row>
    <row r="868" spans="9:11">
      <c r="I868" s="1">
        <v>400301</v>
      </c>
      <c r="J868" s="1" t="s">
        <v>1207</v>
      </c>
      <c r="K868" s="1">
        <v>400301</v>
      </c>
    </row>
    <row r="869" spans="9:11">
      <c r="I869" s="1">
        <v>400302</v>
      </c>
      <c r="J869" s="1" t="s">
        <v>1208</v>
      </c>
      <c r="K869" s="1">
        <v>400302</v>
      </c>
    </row>
    <row r="870" spans="9:11">
      <c r="I870" s="1">
        <v>400303</v>
      </c>
      <c r="J870" s="1" t="s">
        <v>1209</v>
      </c>
      <c r="K870" s="1">
        <v>400303</v>
      </c>
    </row>
    <row r="871" spans="9:11">
      <c r="I871" s="1">
        <v>400304</v>
      </c>
      <c r="J871" s="1" t="s">
        <v>1210</v>
      </c>
      <c r="K871" s="1">
        <v>400304</v>
      </c>
    </row>
    <row r="872" spans="9:11">
      <c r="I872" s="1">
        <v>400305</v>
      </c>
      <c r="J872" s="1" t="s">
        <v>1211</v>
      </c>
      <c r="K872" s="1">
        <v>400305</v>
      </c>
    </row>
    <row r="873" spans="9:11">
      <c r="I873" s="1">
        <v>400310</v>
      </c>
      <c r="J873" s="1" t="s">
        <v>1212</v>
      </c>
      <c r="K873" s="1">
        <v>400310</v>
      </c>
    </row>
    <row r="874" spans="9:11">
      <c r="I874" s="1">
        <v>400311</v>
      </c>
      <c r="J874" s="1" t="s">
        <v>1213</v>
      </c>
      <c r="K874" s="1">
        <v>400311</v>
      </c>
    </row>
    <row r="875" spans="9:11">
      <c r="I875" s="1">
        <v>400312</v>
      </c>
      <c r="J875" s="1" t="s">
        <v>1214</v>
      </c>
      <c r="K875" s="1">
        <v>400312</v>
      </c>
    </row>
    <row r="876" spans="9:11">
      <c r="I876" s="1">
        <v>400313</v>
      </c>
      <c r="J876" s="1" t="s">
        <v>1215</v>
      </c>
      <c r="K876" s="1">
        <v>400313</v>
      </c>
    </row>
    <row r="877" spans="9:11">
      <c r="I877" s="1">
        <v>400314</v>
      </c>
      <c r="J877" s="1" t="s">
        <v>1216</v>
      </c>
      <c r="K877" s="1">
        <v>400314</v>
      </c>
    </row>
    <row r="878" spans="9:11">
      <c r="I878" s="1">
        <v>400315</v>
      </c>
      <c r="J878" s="1" t="s">
        <v>1217</v>
      </c>
      <c r="K878" s="1">
        <v>400315</v>
      </c>
    </row>
    <row r="879" spans="9:11">
      <c r="I879" s="1">
        <v>400316</v>
      </c>
      <c r="J879" s="1" t="s">
        <v>1218</v>
      </c>
      <c r="K879" s="1">
        <v>400316</v>
      </c>
    </row>
    <row r="880" spans="9:11">
      <c r="I880" s="1">
        <v>400350</v>
      </c>
      <c r="J880" s="1" t="s">
        <v>1219</v>
      </c>
      <c r="K880" s="1">
        <v>400350</v>
      </c>
    </row>
    <row r="881" spans="9:11">
      <c r="I881" s="1">
        <v>400351</v>
      </c>
      <c r="J881" s="1" t="s">
        <v>1220</v>
      </c>
      <c r="K881" s="1">
        <v>400351</v>
      </c>
    </row>
    <row r="882" spans="9:11">
      <c r="I882" s="1">
        <v>400355</v>
      </c>
      <c r="J882" s="1" t="s">
        <v>1221</v>
      </c>
      <c r="K882" s="1">
        <v>400355</v>
      </c>
    </row>
    <row r="883" spans="9:11">
      <c r="I883" s="1">
        <v>400356</v>
      </c>
      <c r="J883" s="1" t="s">
        <v>1222</v>
      </c>
      <c r="K883" s="1">
        <v>400356</v>
      </c>
    </row>
    <row r="884" spans="9:11">
      <c r="I884" s="1">
        <v>400360</v>
      </c>
      <c r="J884" s="1" t="s">
        <v>1223</v>
      </c>
      <c r="K884" s="1">
        <v>400360</v>
      </c>
    </row>
    <row r="885" spans="9:11">
      <c r="I885" s="1">
        <v>400365</v>
      </c>
      <c r="J885" s="1" t="s">
        <v>1224</v>
      </c>
      <c r="K885" s="1">
        <v>400365</v>
      </c>
    </row>
    <row r="886" spans="9:11">
      <c r="I886" s="1">
        <v>400370</v>
      </c>
      <c r="J886" s="1" t="s">
        <v>1225</v>
      </c>
      <c r="K886" s="1">
        <v>400370</v>
      </c>
    </row>
    <row r="887" spans="9:11">
      <c r="I887" s="1">
        <v>400375</v>
      </c>
      <c r="J887" s="1" t="s">
        <v>1226</v>
      </c>
      <c r="K887" s="1">
        <v>400375</v>
      </c>
    </row>
    <row r="888" spans="9:11">
      <c r="I888" s="1">
        <v>400380</v>
      </c>
      <c r="J888" s="1" t="s">
        <v>1227</v>
      </c>
      <c r="K888" s="1">
        <v>400380</v>
      </c>
    </row>
    <row r="889" spans="9:11">
      <c r="I889" s="1">
        <v>400385</v>
      </c>
      <c r="J889" s="1" t="s">
        <v>1228</v>
      </c>
      <c r="K889" s="1">
        <v>400385</v>
      </c>
    </row>
    <row r="890" spans="9:11">
      <c r="I890" s="1">
        <v>400390</v>
      </c>
      <c r="J890" s="1" t="s">
        <v>1229</v>
      </c>
      <c r="K890" s="1">
        <v>400390</v>
      </c>
    </row>
    <row r="891" spans="9:11">
      <c r="I891" s="1">
        <v>400395</v>
      </c>
      <c r="J891" s="1" t="s">
        <v>1230</v>
      </c>
      <c r="K891" s="1">
        <v>400395</v>
      </c>
    </row>
    <row r="892" spans="9:11">
      <c r="I892" s="1">
        <v>400450</v>
      </c>
      <c r="J892" s="1" t="s">
        <v>1231</v>
      </c>
      <c r="K892" s="1">
        <v>400450</v>
      </c>
    </row>
    <row r="893" spans="9:11">
      <c r="I893" s="1">
        <v>400451</v>
      </c>
      <c r="J893" s="1" t="s">
        <v>1232</v>
      </c>
      <c r="K893" s="1">
        <v>400451</v>
      </c>
    </row>
    <row r="894" spans="9:11">
      <c r="I894" s="1">
        <v>400452</v>
      </c>
      <c r="J894" s="1" t="s">
        <v>1233</v>
      </c>
      <c r="K894" s="1">
        <v>400452</v>
      </c>
    </row>
    <row r="895" spans="9:11">
      <c r="I895" s="1">
        <v>400453</v>
      </c>
      <c r="J895" s="1" t="s">
        <v>1234</v>
      </c>
      <c r="K895" s="1">
        <v>400453</v>
      </c>
    </row>
    <row r="896" spans="9:11">
      <c r="I896" s="1">
        <v>400454</v>
      </c>
      <c r="J896" s="1" t="s">
        <v>1235</v>
      </c>
      <c r="K896" s="1">
        <v>400454</v>
      </c>
    </row>
    <row r="897" spans="9:11">
      <c r="I897" s="1">
        <v>400456</v>
      </c>
      <c r="J897" s="1" t="s">
        <v>1236</v>
      </c>
      <c r="K897" s="1">
        <v>400456</v>
      </c>
    </row>
    <row r="898" spans="9:11">
      <c r="I898" s="1">
        <v>400458</v>
      </c>
      <c r="J898" s="1" t="s">
        <v>1237</v>
      </c>
      <c r="K898" s="1">
        <v>400458</v>
      </c>
    </row>
    <row r="899" spans="9:11">
      <c r="I899" s="1">
        <v>400460</v>
      </c>
      <c r="J899" s="1" t="s">
        <v>1238</v>
      </c>
      <c r="K899" s="1">
        <v>400460</v>
      </c>
    </row>
    <row r="900" spans="9:11">
      <c r="I900" s="1">
        <v>400462</v>
      </c>
      <c r="J900" s="1" t="s">
        <v>1239</v>
      </c>
      <c r="K900" s="1">
        <v>400462</v>
      </c>
    </row>
    <row r="901" spans="9:11">
      <c r="I901" s="1">
        <v>400464</v>
      </c>
      <c r="J901" s="1" t="s">
        <v>1240</v>
      </c>
      <c r="K901" s="1">
        <v>400464</v>
      </c>
    </row>
    <row r="902" spans="9:11">
      <c r="I902" s="1">
        <v>400466</v>
      </c>
      <c r="J902" s="1" t="s">
        <v>1241</v>
      </c>
      <c r="K902" s="1">
        <v>400466</v>
      </c>
    </row>
    <row r="903" spans="9:11">
      <c r="I903" s="1">
        <v>400468</v>
      </c>
      <c r="J903" s="1" t="s">
        <v>1242</v>
      </c>
      <c r="K903" s="1">
        <v>400468</v>
      </c>
    </row>
    <row r="904" spans="9:11">
      <c r="I904" s="1">
        <v>400470</v>
      </c>
      <c r="J904" s="1" t="s">
        <v>1243</v>
      </c>
      <c r="K904" s="1">
        <v>400470</v>
      </c>
    </row>
    <row r="905" spans="9:11">
      <c r="I905" s="1">
        <v>400472</v>
      </c>
      <c r="J905" s="1" t="s">
        <v>1244</v>
      </c>
      <c r="K905" s="1">
        <v>400472</v>
      </c>
    </row>
    <row r="906" spans="9:11">
      <c r="I906" s="1">
        <v>400474</v>
      </c>
      <c r="J906" s="1" t="s">
        <v>1245</v>
      </c>
      <c r="K906" s="1">
        <v>400474</v>
      </c>
    </row>
    <row r="907" spans="9:11">
      <c r="I907" s="1">
        <v>400476</v>
      </c>
      <c r="J907" s="1" t="s">
        <v>1246</v>
      </c>
      <c r="K907" s="1">
        <v>400476</v>
      </c>
    </row>
    <row r="908" spans="9:11">
      <c r="I908" s="1">
        <v>400478</v>
      </c>
      <c r="J908" s="1" t="s">
        <v>1247</v>
      </c>
      <c r="K908" s="1">
        <v>400478</v>
      </c>
    </row>
    <row r="909" spans="9:11">
      <c r="I909" s="1">
        <v>400480</v>
      </c>
      <c r="J909" s="1" t="s">
        <v>1248</v>
      </c>
      <c r="K909" s="1">
        <v>400480</v>
      </c>
    </row>
    <row r="910" spans="9:11">
      <c r="I910" s="1">
        <v>400482</v>
      </c>
      <c r="J910" s="1" t="s">
        <v>1249</v>
      </c>
      <c r="K910" s="1">
        <v>400482</v>
      </c>
    </row>
    <row r="911" spans="9:11">
      <c r="I911" s="1">
        <v>400484</v>
      </c>
      <c r="J911" s="1" t="s">
        <v>1250</v>
      </c>
      <c r="K911" s="1">
        <v>400484</v>
      </c>
    </row>
    <row r="912" spans="9:11">
      <c r="I912" s="1">
        <v>400486</v>
      </c>
      <c r="J912" s="1" t="s">
        <v>1251</v>
      </c>
      <c r="K912" s="1">
        <v>400486</v>
      </c>
    </row>
    <row r="913" spans="9:11">
      <c r="I913" s="1">
        <v>400488</v>
      </c>
      <c r="J913" s="1" t="s">
        <v>1252</v>
      </c>
      <c r="K913" s="1">
        <v>400488</v>
      </c>
    </row>
    <row r="914" spans="9:11">
      <c r="I914" s="1">
        <v>400490</v>
      </c>
      <c r="J914" s="1" t="s">
        <v>1253</v>
      </c>
      <c r="K914" s="1">
        <v>400490</v>
      </c>
    </row>
    <row r="915" spans="9:11">
      <c r="I915" s="1">
        <v>400492</v>
      </c>
      <c r="J915" s="1" t="s">
        <v>1254</v>
      </c>
      <c r="K915" s="1">
        <v>400492</v>
      </c>
    </row>
    <row r="916" spans="9:11">
      <c r="I916" s="1">
        <v>400494</v>
      </c>
      <c r="J916" s="1" t="s">
        <v>1255</v>
      </c>
      <c r="K916" s="1">
        <v>400494</v>
      </c>
    </row>
    <row r="917" spans="9:11">
      <c r="I917" s="1">
        <v>400496</v>
      </c>
      <c r="J917" s="1" t="s">
        <v>1256</v>
      </c>
      <c r="K917" s="1">
        <v>400496</v>
      </c>
    </row>
    <row r="918" spans="9:11">
      <c r="I918" s="1">
        <v>400497</v>
      </c>
      <c r="J918" s="1" t="s">
        <v>1257</v>
      </c>
      <c r="K918" s="1">
        <v>400497</v>
      </c>
    </row>
    <row r="919" spans="9:11">
      <c r="I919" s="1">
        <v>400498</v>
      </c>
      <c r="J919" s="1" t="s">
        <v>1258</v>
      </c>
      <c r="K919" s="1">
        <v>400498</v>
      </c>
    </row>
    <row r="920" spans="9:11">
      <c r="I920" s="1">
        <v>400499</v>
      </c>
      <c r="J920" s="1" t="s">
        <v>1259</v>
      </c>
      <c r="K920" s="1">
        <v>400499</v>
      </c>
    </row>
    <row r="921" spans="9:11">
      <c r="I921" s="1">
        <v>400500</v>
      </c>
      <c r="J921" s="1" t="s">
        <v>1260</v>
      </c>
      <c r="K921" s="1">
        <v>400500</v>
      </c>
    </row>
    <row r="922" spans="9:11">
      <c r="I922" s="1">
        <v>400501</v>
      </c>
      <c r="J922" s="1" t="s">
        <v>1261</v>
      </c>
      <c r="K922" s="1">
        <v>400501</v>
      </c>
    </row>
    <row r="923" spans="9:11">
      <c r="I923" s="1">
        <v>400502</v>
      </c>
      <c r="J923" s="1" t="s">
        <v>1262</v>
      </c>
      <c r="K923" s="1">
        <v>400502</v>
      </c>
    </row>
    <row r="924" spans="9:11">
      <c r="I924" s="1">
        <v>400503</v>
      </c>
      <c r="J924" s="1" t="s">
        <v>1263</v>
      </c>
      <c r="K924" s="1">
        <v>400503</v>
      </c>
    </row>
    <row r="925" spans="9:11">
      <c r="I925" s="1">
        <v>400504</v>
      </c>
      <c r="J925" s="1" t="s">
        <v>1264</v>
      </c>
      <c r="K925" s="1">
        <v>400504</v>
      </c>
    </row>
    <row r="926" spans="9:11">
      <c r="I926" s="1">
        <v>400506</v>
      </c>
      <c r="J926" s="1" t="s">
        <v>1265</v>
      </c>
      <c r="K926" s="1">
        <v>400506</v>
      </c>
    </row>
    <row r="927" spans="9:11">
      <c r="I927" s="1">
        <v>400508</v>
      </c>
      <c r="J927" s="1" t="s">
        <v>1266</v>
      </c>
      <c r="K927" s="1">
        <v>400508</v>
      </c>
    </row>
    <row r="928" spans="9:11">
      <c r="I928" s="1">
        <v>400510</v>
      </c>
      <c r="J928" s="1" t="s">
        <v>1267</v>
      </c>
      <c r="K928" s="1">
        <v>400510</v>
      </c>
    </row>
    <row r="929" spans="9:11">
      <c r="I929" s="1">
        <v>400512</v>
      </c>
      <c r="J929" s="1" t="s">
        <v>1268</v>
      </c>
      <c r="K929" s="1">
        <v>400512</v>
      </c>
    </row>
    <row r="930" spans="9:11">
      <c r="I930" s="1">
        <v>400514</v>
      </c>
      <c r="J930" s="1" t="s">
        <v>1269</v>
      </c>
      <c r="K930" s="1">
        <v>400514</v>
      </c>
    </row>
    <row r="931" spans="9:11">
      <c r="I931" s="1">
        <v>400516</v>
      </c>
      <c r="J931" s="1" t="s">
        <v>1270</v>
      </c>
      <c r="K931" s="1">
        <v>400516</v>
      </c>
    </row>
    <row r="932" spans="9:11">
      <c r="I932" s="1">
        <v>400518</v>
      </c>
      <c r="J932" s="1" t="s">
        <v>1271</v>
      </c>
      <c r="K932" s="1">
        <v>400518</v>
      </c>
    </row>
    <row r="933" spans="9:11">
      <c r="I933" s="1">
        <v>400520</v>
      </c>
      <c r="J933" s="1" t="s">
        <v>1272</v>
      </c>
      <c r="K933" s="1">
        <v>400520</v>
      </c>
    </row>
    <row r="934" spans="9:11">
      <c r="I934" s="1">
        <v>400522</v>
      </c>
      <c r="J934" s="1" t="s">
        <v>1273</v>
      </c>
      <c r="K934" s="1">
        <v>400522</v>
      </c>
    </row>
    <row r="935" spans="9:11">
      <c r="I935" s="1">
        <v>400524</v>
      </c>
      <c r="J935" s="1" t="s">
        <v>1274</v>
      </c>
      <c r="K935" s="1">
        <v>400524</v>
      </c>
    </row>
    <row r="936" spans="9:11">
      <c r="I936" s="1">
        <v>400526</v>
      </c>
      <c r="J936" s="1" t="s">
        <v>1275</v>
      </c>
      <c r="K936" s="1">
        <v>400526</v>
      </c>
    </row>
    <row r="937" spans="9:11">
      <c r="I937" s="1">
        <v>400528</v>
      </c>
      <c r="J937" s="1" t="s">
        <v>1276</v>
      </c>
      <c r="K937" s="1">
        <v>400528</v>
      </c>
    </row>
    <row r="938" spans="9:11">
      <c r="I938" s="1">
        <v>400530</v>
      </c>
      <c r="J938" s="1" t="s">
        <v>1277</v>
      </c>
      <c r="K938" s="1">
        <v>400530</v>
      </c>
    </row>
    <row r="939" spans="9:11">
      <c r="I939" s="1">
        <v>400532</v>
      </c>
      <c r="J939" s="1" t="s">
        <v>1278</v>
      </c>
      <c r="K939" s="1">
        <v>400532</v>
      </c>
    </row>
    <row r="940" spans="9:11">
      <c r="I940" s="1">
        <v>400534</v>
      </c>
      <c r="J940" s="1" t="s">
        <v>1279</v>
      </c>
      <c r="K940" s="1">
        <v>400534</v>
      </c>
    </row>
    <row r="941" spans="9:11">
      <c r="I941" s="1">
        <v>400536</v>
      </c>
      <c r="J941" s="1" t="s">
        <v>1280</v>
      </c>
      <c r="K941" s="1">
        <v>400536</v>
      </c>
    </row>
    <row r="942" spans="9:11">
      <c r="I942" s="1">
        <v>400538</v>
      </c>
      <c r="J942" s="1" t="s">
        <v>1281</v>
      </c>
      <c r="K942" s="1">
        <v>400538</v>
      </c>
    </row>
    <row r="943" spans="9:11">
      <c r="I943" s="1">
        <v>400540</v>
      </c>
      <c r="J943" s="1" t="s">
        <v>1282</v>
      </c>
      <c r="K943" s="1">
        <v>400540</v>
      </c>
    </row>
    <row r="944" spans="9:11">
      <c r="I944" s="1">
        <v>400542</v>
      </c>
      <c r="J944" s="1" t="s">
        <v>1283</v>
      </c>
      <c r="K944" s="1">
        <v>400542</v>
      </c>
    </row>
    <row r="945" spans="9:11">
      <c r="I945" s="1">
        <v>400544</v>
      </c>
      <c r="J945" s="1" t="s">
        <v>1284</v>
      </c>
      <c r="K945" s="1">
        <v>400544</v>
      </c>
    </row>
    <row r="946" spans="9:11">
      <c r="I946" s="1">
        <v>400546</v>
      </c>
      <c r="J946" s="1" t="s">
        <v>1285</v>
      </c>
      <c r="K946" s="1">
        <v>400546</v>
      </c>
    </row>
    <row r="947" spans="9:11">
      <c r="I947" s="1">
        <v>400548</v>
      </c>
      <c r="J947" s="1" t="s">
        <v>1286</v>
      </c>
      <c r="K947" s="1">
        <v>400548</v>
      </c>
    </row>
    <row r="948" spans="9:11">
      <c r="I948" s="1">
        <v>400550</v>
      </c>
      <c r="J948" s="1" t="s">
        <v>1287</v>
      </c>
      <c r="K948" s="1">
        <v>400550</v>
      </c>
    </row>
    <row r="949" spans="9:11">
      <c r="I949" s="1">
        <v>400552</v>
      </c>
      <c r="J949" s="1" t="s">
        <v>1288</v>
      </c>
      <c r="K949" s="1">
        <v>400552</v>
      </c>
    </row>
    <row r="950" spans="9:11">
      <c r="I950" s="1">
        <v>400554</v>
      </c>
      <c r="J950" s="1" t="s">
        <v>1289</v>
      </c>
      <c r="K950" s="1">
        <v>400554</v>
      </c>
    </row>
    <row r="951" spans="9:11">
      <c r="I951" s="1">
        <v>400556</v>
      </c>
      <c r="J951" s="1" t="s">
        <v>1290</v>
      </c>
      <c r="K951" s="1">
        <v>400556</v>
      </c>
    </row>
    <row r="952" spans="9:11">
      <c r="I952" s="1">
        <v>400558</v>
      </c>
      <c r="J952" s="1" t="s">
        <v>1291</v>
      </c>
      <c r="K952" s="1">
        <v>400558</v>
      </c>
    </row>
    <row r="953" spans="9:11">
      <c r="I953" s="1">
        <v>400560</v>
      </c>
      <c r="J953" s="1" t="s">
        <v>1292</v>
      </c>
      <c r="K953" s="1">
        <v>400560</v>
      </c>
    </row>
    <row r="954" spans="9:11">
      <c r="I954" s="1">
        <v>400600</v>
      </c>
      <c r="J954" s="1" t="s">
        <v>1293</v>
      </c>
      <c r="K954" s="1">
        <v>400600</v>
      </c>
    </row>
    <row r="955" spans="9:11">
      <c r="I955" s="1">
        <v>400601</v>
      </c>
      <c r="J955" s="1" t="s">
        <v>1294</v>
      </c>
      <c r="K955" s="1">
        <v>400601</v>
      </c>
    </row>
    <row r="956" spans="9:11">
      <c r="I956" s="1">
        <v>400602</v>
      </c>
      <c r="J956" s="1" t="s">
        <v>1295</v>
      </c>
      <c r="K956" s="1">
        <v>400602</v>
      </c>
    </row>
    <row r="957" spans="9:11">
      <c r="I957" s="1">
        <v>400603</v>
      </c>
      <c r="J957" s="1" t="s">
        <v>1296</v>
      </c>
      <c r="K957" s="1">
        <v>400603</v>
      </c>
    </row>
    <row r="958" spans="9:11">
      <c r="I958" s="1">
        <v>400604</v>
      </c>
      <c r="J958" s="1" t="s">
        <v>1297</v>
      </c>
      <c r="K958" s="1">
        <v>400604</v>
      </c>
    </row>
    <row r="959" spans="9:11">
      <c r="I959" s="1">
        <v>400605</v>
      </c>
      <c r="J959" s="1" t="s">
        <v>1298</v>
      </c>
      <c r="K959" s="1">
        <v>400605</v>
      </c>
    </row>
    <row r="960" spans="9:11">
      <c r="I960" s="1">
        <v>400606</v>
      </c>
      <c r="J960" s="1" t="s">
        <v>1299</v>
      </c>
      <c r="K960" s="1">
        <v>400606</v>
      </c>
    </row>
    <row r="961" spans="9:11">
      <c r="I961" s="1">
        <v>400607</v>
      </c>
      <c r="J961" s="1" t="s">
        <v>1300</v>
      </c>
      <c r="K961" s="1">
        <v>400607</v>
      </c>
    </row>
    <row r="962" spans="9:11">
      <c r="I962" s="1">
        <v>400608</v>
      </c>
      <c r="J962" s="1" t="s">
        <v>1301</v>
      </c>
      <c r="K962" s="1">
        <v>400608</v>
      </c>
    </row>
    <row r="963" spans="9:11">
      <c r="I963" s="1">
        <v>400609</v>
      </c>
      <c r="J963" s="1" t="s">
        <v>1302</v>
      </c>
      <c r="K963" s="1">
        <v>400609</v>
      </c>
    </row>
    <row r="964" spans="9:11">
      <c r="I964" s="1">
        <v>400610</v>
      </c>
      <c r="J964" s="1" t="s">
        <v>1303</v>
      </c>
      <c r="K964" s="1">
        <v>400610</v>
      </c>
    </row>
    <row r="965" spans="9:11">
      <c r="I965" s="1">
        <v>400611</v>
      </c>
      <c r="J965" s="1" t="s">
        <v>1304</v>
      </c>
      <c r="K965" s="1">
        <v>400611</v>
      </c>
    </row>
    <row r="966" spans="9:11">
      <c r="I966" s="1">
        <v>400612</v>
      </c>
      <c r="J966" s="1" t="s">
        <v>1305</v>
      </c>
      <c r="K966" s="1">
        <v>400612</v>
      </c>
    </row>
    <row r="967" spans="9:11">
      <c r="I967" s="1">
        <v>400613</v>
      </c>
      <c r="J967" s="1" t="s">
        <v>1306</v>
      </c>
      <c r="K967" s="1">
        <v>400613</v>
      </c>
    </row>
    <row r="968" spans="9:11">
      <c r="I968" s="1">
        <v>400614</v>
      </c>
      <c r="J968" s="1" t="s">
        <v>1307</v>
      </c>
      <c r="K968" s="1">
        <v>400614</v>
      </c>
    </row>
    <row r="969" spans="9:11">
      <c r="I969" s="1">
        <v>400615</v>
      </c>
      <c r="J969" s="1" t="s">
        <v>1308</v>
      </c>
      <c r="K969" s="1">
        <v>400615</v>
      </c>
    </row>
    <row r="970" spans="9:11">
      <c r="I970" s="1">
        <v>400616</v>
      </c>
      <c r="J970" s="1" t="s">
        <v>1309</v>
      </c>
      <c r="K970" s="1">
        <v>400616</v>
      </c>
    </row>
    <row r="971" spans="9:11">
      <c r="I971" s="1">
        <v>400617</v>
      </c>
      <c r="J971" s="1" t="s">
        <v>1310</v>
      </c>
      <c r="K971" s="1">
        <v>400617</v>
      </c>
    </row>
    <row r="972" spans="9:11">
      <c r="I972" s="1">
        <v>400618</v>
      </c>
      <c r="J972" s="1" t="s">
        <v>1311</v>
      </c>
      <c r="K972" s="1">
        <v>400618</v>
      </c>
    </row>
    <row r="973" spans="9:11">
      <c r="I973" s="1">
        <v>400619</v>
      </c>
      <c r="J973" s="1" t="s">
        <v>1312</v>
      </c>
      <c r="K973" s="1">
        <v>400619</v>
      </c>
    </row>
    <row r="974" spans="9:11">
      <c r="I974" s="1">
        <v>400620</v>
      </c>
      <c r="J974" s="1" t="s">
        <v>1313</v>
      </c>
      <c r="K974" s="1">
        <v>400620</v>
      </c>
    </row>
    <row r="975" spans="9:11">
      <c r="I975" s="1">
        <v>400621</v>
      </c>
      <c r="J975" s="1" t="s">
        <v>1314</v>
      </c>
      <c r="K975" s="1">
        <v>400621</v>
      </c>
    </row>
    <row r="976" spans="9:11">
      <c r="I976" s="1">
        <v>400623</v>
      </c>
      <c r="J976" s="1" t="s">
        <v>1315</v>
      </c>
      <c r="K976" s="1">
        <v>400623</v>
      </c>
    </row>
    <row r="977" spans="9:11">
      <c r="I977" s="1">
        <v>400650</v>
      </c>
      <c r="J977" s="1" t="s">
        <v>1316</v>
      </c>
      <c r="K977" s="1">
        <v>400650</v>
      </c>
    </row>
    <row r="978" spans="9:11">
      <c r="I978" s="1">
        <v>400651</v>
      </c>
      <c r="J978" s="1" t="s">
        <v>1317</v>
      </c>
      <c r="K978" s="1">
        <v>400651</v>
      </c>
    </row>
    <row r="979" spans="9:11">
      <c r="I979" s="1">
        <v>400652</v>
      </c>
      <c r="J979" s="1" t="s">
        <v>1318</v>
      </c>
      <c r="K979" s="1">
        <v>400652</v>
      </c>
    </row>
    <row r="980" spans="9:11">
      <c r="I980" s="1">
        <v>400654</v>
      </c>
      <c r="J980" s="1" t="s">
        <v>1319</v>
      </c>
      <c r="K980" s="1">
        <v>400654</v>
      </c>
    </row>
    <row r="981" spans="9:11">
      <c r="I981" s="1">
        <v>400655</v>
      </c>
      <c r="J981" s="1" t="s">
        <v>1320</v>
      </c>
      <c r="K981" s="1">
        <v>400655</v>
      </c>
    </row>
    <row r="982" spans="9:11">
      <c r="I982" s="1">
        <v>400656</v>
      </c>
      <c r="J982" s="1" t="s">
        <v>1321</v>
      </c>
      <c r="K982" s="1">
        <v>400656</v>
      </c>
    </row>
    <row r="983" spans="9:11">
      <c r="I983" s="1">
        <v>400657</v>
      </c>
      <c r="J983" s="1" t="s">
        <v>1322</v>
      </c>
      <c r="K983" s="1">
        <v>400657</v>
      </c>
    </row>
    <row r="984" spans="9:11">
      <c r="I984" s="1">
        <v>400658</v>
      </c>
      <c r="J984" s="1" t="s">
        <v>1323</v>
      </c>
      <c r="K984" s="1">
        <v>400658</v>
      </c>
    </row>
    <row r="985" spans="9:11">
      <c r="I985" s="1">
        <v>400660</v>
      </c>
      <c r="J985" s="1" t="s">
        <v>1299</v>
      </c>
      <c r="K985" s="1">
        <v>400660</v>
      </c>
    </row>
    <row r="986" spans="9:11">
      <c r="I986" s="1">
        <v>400662</v>
      </c>
      <c r="J986" s="1" t="s">
        <v>1301</v>
      </c>
      <c r="K986" s="1">
        <v>400662</v>
      </c>
    </row>
    <row r="987" spans="9:11">
      <c r="I987" s="1">
        <v>400664</v>
      </c>
      <c r="J987" s="1" t="s">
        <v>1303</v>
      </c>
      <c r="K987" s="1">
        <v>400664</v>
      </c>
    </row>
    <row r="988" spans="9:11">
      <c r="I988" s="1">
        <v>400666</v>
      </c>
      <c r="J988" s="1" t="s">
        <v>1305</v>
      </c>
      <c r="K988" s="1">
        <v>400666</v>
      </c>
    </row>
    <row r="989" spans="9:11">
      <c r="I989" s="1">
        <v>400668</v>
      </c>
      <c r="J989" s="1" t="s">
        <v>1324</v>
      </c>
      <c r="K989" s="1">
        <v>400668</v>
      </c>
    </row>
    <row r="990" spans="9:11">
      <c r="I990" s="1">
        <v>400670</v>
      </c>
      <c r="J990" s="1" t="s">
        <v>1325</v>
      </c>
      <c r="K990" s="1">
        <v>400670</v>
      </c>
    </row>
    <row r="991" spans="9:11">
      <c r="I991" s="1">
        <v>400700</v>
      </c>
      <c r="J991" s="1" t="s">
        <v>1326</v>
      </c>
      <c r="K991" s="1">
        <v>400700</v>
      </c>
    </row>
    <row r="992" spans="9:11">
      <c r="I992" s="1">
        <v>400702</v>
      </c>
      <c r="J992" s="1" t="s">
        <v>1327</v>
      </c>
      <c r="K992" s="1">
        <v>400702</v>
      </c>
    </row>
    <row r="993" spans="9:11">
      <c r="I993" s="1">
        <v>400704</v>
      </c>
      <c r="J993" s="1" t="s">
        <v>1328</v>
      </c>
      <c r="K993" s="1">
        <v>400704</v>
      </c>
    </row>
    <row r="994" spans="9:11">
      <c r="I994" s="1">
        <v>400706</v>
      </c>
      <c r="J994" s="1" t="s">
        <v>1329</v>
      </c>
      <c r="K994" s="1">
        <v>400706</v>
      </c>
    </row>
    <row r="995" spans="9:11">
      <c r="I995" s="1">
        <v>400708</v>
      </c>
      <c r="J995" s="1" t="s">
        <v>1330</v>
      </c>
      <c r="K995" s="1">
        <v>400708</v>
      </c>
    </row>
    <row r="996" spans="9:11">
      <c r="I996" s="1">
        <v>400710</v>
      </c>
      <c r="J996" s="1" t="s">
        <v>1331</v>
      </c>
      <c r="K996" s="1">
        <v>400710</v>
      </c>
    </row>
    <row r="997" spans="9:11">
      <c r="I997" s="1">
        <v>102274</v>
      </c>
      <c r="J997" s="1" t="s">
        <v>1332</v>
      </c>
      <c r="K997" s="1">
        <v>102274</v>
      </c>
    </row>
    <row r="998" spans="9:11">
      <c r="I998" s="1">
        <v>102275</v>
      </c>
      <c r="J998" s="1" t="s">
        <v>1333</v>
      </c>
      <c r="K998" s="1">
        <v>102275</v>
      </c>
    </row>
    <row r="999" spans="9:11">
      <c r="I999" s="1">
        <v>102276</v>
      </c>
      <c r="J999" s="1" t="s">
        <v>1334</v>
      </c>
      <c r="K999" s="1">
        <v>102276</v>
      </c>
    </row>
    <row r="1000" spans="9:11">
      <c r="I1000" s="1">
        <v>102277</v>
      </c>
      <c r="J1000" s="1" t="s">
        <v>1335</v>
      </c>
      <c r="K1000" s="1">
        <v>102277</v>
      </c>
    </row>
    <row r="1001" spans="9:11">
      <c r="I1001" s="1">
        <v>102278</v>
      </c>
      <c r="J1001" s="1" t="s">
        <v>1336</v>
      </c>
      <c r="K1001" s="1">
        <v>102278</v>
      </c>
    </row>
    <row r="1002" spans="9:11">
      <c r="I1002" s="1">
        <v>102279</v>
      </c>
      <c r="J1002" s="1" t="s">
        <v>1337</v>
      </c>
      <c r="K1002" s="1">
        <v>102279</v>
      </c>
    </row>
    <row r="1003" spans="9:11">
      <c r="I1003" s="1">
        <v>102280</v>
      </c>
      <c r="J1003" s="1" t="s">
        <v>1338</v>
      </c>
      <c r="K1003" s="1">
        <v>102280</v>
      </c>
    </row>
    <row r="1004" spans="9:11">
      <c r="I1004" s="1">
        <v>102281</v>
      </c>
      <c r="J1004" s="1" t="s">
        <v>1339</v>
      </c>
      <c r="K1004" s="1">
        <v>102281</v>
      </c>
    </row>
    <row r="1005" spans="9:11">
      <c r="I1005" s="1">
        <v>102282</v>
      </c>
      <c r="J1005" s="1" t="s">
        <v>1340</v>
      </c>
      <c r="K1005" s="1">
        <v>102282</v>
      </c>
    </row>
    <row r="1006" spans="9:11">
      <c r="I1006" s="1">
        <v>102283</v>
      </c>
      <c r="J1006" s="1" t="s">
        <v>1341</v>
      </c>
      <c r="K1006" s="1">
        <v>102283</v>
      </c>
    </row>
    <row r="1007" spans="9:11">
      <c r="I1007" s="1">
        <v>102284</v>
      </c>
      <c r="J1007" s="1" t="s">
        <v>1342</v>
      </c>
      <c r="K1007" s="1">
        <v>102284</v>
      </c>
    </row>
    <row r="1008" spans="9:11">
      <c r="I1008" s="1">
        <v>102285</v>
      </c>
      <c r="J1008" s="1" t="s">
        <v>1343</v>
      </c>
      <c r="K1008" s="1">
        <v>102285</v>
      </c>
    </row>
    <row r="1009" spans="9:11">
      <c r="I1009" s="1">
        <v>102286</v>
      </c>
      <c r="J1009" s="1" t="s">
        <v>1344</v>
      </c>
      <c r="K1009" s="1">
        <v>102286</v>
      </c>
    </row>
    <row r="1010" spans="9:11">
      <c r="I1010" s="1">
        <v>102299</v>
      </c>
      <c r="J1010" s="1" t="s">
        <v>1345</v>
      </c>
      <c r="K1010" s="1">
        <v>102299</v>
      </c>
    </row>
    <row r="1011" spans="9:11">
      <c r="I1011" s="1">
        <v>102300</v>
      </c>
      <c r="J1011" s="1" t="s">
        <v>1346</v>
      </c>
      <c r="K1011" s="1">
        <v>102300</v>
      </c>
    </row>
    <row r="1012" spans="9:11">
      <c r="I1012" s="1">
        <v>102301</v>
      </c>
      <c r="J1012" s="1" t="s">
        <v>1347</v>
      </c>
      <c r="K1012" s="1">
        <v>102301</v>
      </c>
    </row>
    <row r="1013" spans="9:11">
      <c r="I1013" s="1">
        <v>102302</v>
      </c>
      <c r="J1013" s="1" t="s">
        <v>1348</v>
      </c>
      <c r="K1013" s="1">
        <v>102302</v>
      </c>
    </row>
    <row r="1014" spans="9:11">
      <c r="I1014" s="1">
        <v>102303</v>
      </c>
      <c r="J1014" s="1" t="s">
        <v>1349</v>
      </c>
      <c r="K1014" s="1">
        <v>102303</v>
      </c>
    </row>
    <row r="1015" spans="9:11">
      <c r="I1015" s="1">
        <v>102304</v>
      </c>
      <c r="J1015" s="1" t="s">
        <v>1350</v>
      </c>
      <c r="K1015" s="1">
        <v>102304</v>
      </c>
    </row>
    <row r="1016" spans="9:11">
      <c r="I1016" s="1">
        <v>102305</v>
      </c>
      <c r="J1016" s="1" t="s">
        <v>1351</v>
      </c>
      <c r="K1016" s="1">
        <v>102305</v>
      </c>
    </row>
    <row r="1017" spans="9:11">
      <c r="I1017" s="1">
        <v>102306</v>
      </c>
      <c r="J1017" s="1" t="s">
        <v>1347</v>
      </c>
      <c r="K1017" s="1">
        <v>102306</v>
      </c>
    </row>
    <row r="1018" spans="9:11">
      <c r="I1018" s="1">
        <v>102307</v>
      </c>
      <c r="J1018" s="1" t="s">
        <v>1352</v>
      </c>
      <c r="K1018" s="1">
        <v>102307</v>
      </c>
    </row>
    <row r="1019" spans="9:11">
      <c r="I1019" s="1">
        <v>102308</v>
      </c>
      <c r="J1019" s="1" t="s">
        <v>1353</v>
      </c>
      <c r="K1019" s="1">
        <v>102308</v>
      </c>
    </row>
    <row r="1020" spans="9:11">
      <c r="I1020" s="1">
        <v>102309</v>
      </c>
      <c r="J1020" s="1" t="s">
        <v>1354</v>
      </c>
      <c r="K1020" s="1">
        <v>102309</v>
      </c>
    </row>
    <row r="1021" spans="9:11">
      <c r="I1021" s="1">
        <v>102310</v>
      </c>
      <c r="J1021" s="1" t="s">
        <v>1355</v>
      </c>
      <c r="K1021" s="1">
        <v>102310</v>
      </c>
    </row>
    <row r="1022" spans="9:11">
      <c r="I1022" s="1">
        <v>102311</v>
      </c>
      <c r="J1022" s="1" t="s">
        <v>1356</v>
      </c>
      <c r="K1022" s="1">
        <v>102311</v>
      </c>
    </row>
    <row r="1023" spans="9:11">
      <c r="I1023" s="1">
        <v>102312</v>
      </c>
      <c r="J1023" s="1" t="s">
        <v>1357</v>
      </c>
      <c r="K1023" s="1">
        <v>102312</v>
      </c>
    </row>
    <row r="1024" spans="9:11">
      <c r="I1024" s="1">
        <v>102313</v>
      </c>
      <c r="J1024" s="1" t="s">
        <v>1358</v>
      </c>
      <c r="K1024" s="1">
        <v>102313</v>
      </c>
    </row>
    <row r="1025" spans="9:11">
      <c r="I1025" s="1">
        <v>102314</v>
      </c>
      <c r="J1025" s="1" t="s">
        <v>1359</v>
      </c>
      <c r="K1025" s="1">
        <v>102314</v>
      </c>
    </row>
    <row r="1026" spans="9:11">
      <c r="I1026" s="1">
        <v>102315</v>
      </c>
      <c r="J1026" s="1" t="s">
        <v>1360</v>
      </c>
      <c r="K1026" s="1">
        <v>102315</v>
      </c>
    </row>
    <row r="1027" spans="9:11">
      <c r="I1027" s="1">
        <v>102316</v>
      </c>
      <c r="J1027" s="1" t="s">
        <v>1361</v>
      </c>
      <c r="K1027" s="1">
        <v>102316</v>
      </c>
    </row>
    <row r="1028" spans="9:11">
      <c r="I1028" s="1">
        <v>102317</v>
      </c>
      <c r="J1028" s="1" t="s">
        <v>1362</v>
      </c>
      <c r="K1028" s="1">
        <v>102317</v>
      </c>
    </row>
    <row r="1029" spans="9:11">
      <c r="I1029" s="1">
        <v>102318</v>
      </c>
      <c r="J1029" s="1" t="s">
        <v>1363</v>
      </c>
      <c r="K1029" s="1">
        <v>102318</v>
      </c>
    </row>
    <row r="1030" spans="9:11">
      <c r="I1030" s="1">
        <v>102319</v>
      </c>
      <c r="J1030" s="1" t="s">
        <v>1364</v>
      </c>
      <c r="K1030" s="1">
        <v>102319</v>
      </c>
    </row>
    <row r="1031" spans="9:11">
      <c r="I1031" s="1">
        <v>102320</v>
      </c>
      <c r="J1031" s="1" t="s">
        <v>1365</v>
      </c>
      <c r="K1031" s="1">
        <v>102320</v>
      </c>
    </row>
    <row r="1032" spans="9:11">
      <c r="I1032" s="1">
        <v>102400</v>
      </c>
      <c r="J1032" s="1" t="s">
        <v>1366</v>
      </c>
      <c r="K1032" s="1">
        <v>102400</v>
      </c>
    </row>
    <row r="1033" spans="9:11">
      <c r="I1033" s="1">
        <v>102523</v>
      </c>
      <c r="J1033" s="1" t="s">
        <v>1367</v>
      </c>
      <c r="K1033" s="1">
        <v>102523</v>
      </c>
    </row>
    <row r="1034" spans="9:11">
      <c r="I1034" s="1">
        <v>102524</v>
      </c>
      <c r="J1034" s="1" t="s">
        <v>1368</v>
      </c>
      <c r="K1034" s="1">
        <v>102524</v>
      </c>
    </row>
    <row r="1035" spans="9:11">
      <c r="I1035" s="1">
        <v>102526</v>
      </c>
      <c r="J1035" s="1" t="s">
        <v>1369</v>
      </c>
      <c r="K1035" s="1">
        <v>102526</v>
      </c>
    </row>
    <row r="1036" spans="9:11">
      <c r="I1036" s="1">
        <v>102527</v>
      </c>
      <c r="J1036" s="1" t="s">
        <v>1370</v>
      </c>
      <c r="K1036" s="1">
        <v>102527</v>
      </c>
    </row>
    <row r="1037" spans="9:11">
      <c r="I1037" s="1">
        <v>102528</v>
      </c>
      <c r="J1037" s="1" t="s">
        <v>1371</v>
      </c>
      <c r="K1037" s="1">
        <v>102528</v>
      </c>
    </row>
    <row r="1038" spans="9:11">
      <c r="I1038" s="1">
        <v>102529</v>
      </c>
      <c r="J1038" s="1" t="s">
        <v>1372</v>
      </c>
      <c r="K1038" s="1">
        <v>102529</v>
      </c>
    </row>
    <row r="1039" spans="9:11">
      <c r="I1039" s="1">
        <v>102530</v>
      </c>
      <c r="J1039" s="1" t="s">
        <v>1373</v>
      </c>
      <c r="K1039" s="1">
        <v>102530</v>
      </c>
    </row>
    <row r="1040" spans="9:11">
      <c r="I1040" s="1">
        <v>102531</v>
      </c>
      <c r="J1040" s="1" t="s">
        <v>1374</v>
      </c>
      <c r="K1040" s="1">
        <v>102531</v>
      </c>
    </row>
    <row r="1041" spans="9:11">
      <c r="I1041" s="1">
        <v>102532</v>
      </c>
      <c r="J1041" s="1" t="s">
        <v>1375</v>
      </c>
      <c r="K1041" s="1">
        <v>102532</v>
      </c>
    </row>
    <row r="1042" spans="9:11">
      <c r="I1042" s="1">
        <v>102533</v>
      </c>
      <c r="J1042" s="1" t="s">
        <v>1376</v>
      </c>
      <c r="K1042" s="1">
        <v>102533</v>
      </c>
    </row>
    <row r="1043" spans="9:11">
      <c r="I1043" s="1">
        <v>102534</v>
      </c>
      <c r="J1043" s="1" t="s">
        <v>1377</v>
      </c>
      <c r="K1043" s="1">
        <v>102534</v>
      </c>
    </row>
    <row r="1044" spans="9:11">
      <c r="I1044" s="1">
        <v>102535</v>
      </c>
      <c r="J1044" s="1" t="s">
        <v>1378</v>
      </c>
      <c r="K1044" s="1">
        <v>102535</v>
      </c>
    </row>
    <row r="1045" spans="9:11">
      <c r="I1045" s="1">
        <v>102536</v>
      </c>
      <c r="J1045" s="1" t="s">
        <v>1379</v>
      </c>
      <c r="K1045" s="1">
        <v>102536</v>
      </c>
    </row>
    <row r="1046" spans="9:11">
      <c r="I1046" s="1">
        <v>102537</v>
      </c>
      <c r="J1046" s="1" t="s">
        <v>1380</v>
      </c>
      <c r="K1046" s="1">
        <v>102537</v>
      </c>
    </row>
    <row r="1047" spans="9:11">
      <c r="I1047" s="1">
        <v>102538</v>
      </c>
      <c r="J1047" s="1" t="s">
        <v>1381</v>
      </c>
      <c r="K1047" s="1">
        <v>102538</v>
      </c>
    </row>
    <row r="1048" spans="9:11">
      <c r="I1048" s="1">
        <v>102539</v>
      </c>
      <c r="J1048" s="1" t="s">
        <v>1382</v>
      </c>
      <c r="K1048" s="1">
        <v>102539</v>
      </c>
    </row>
    <row r="1049" spans="9:11">
      <c r="I1049" s="1">
        <v>102540</v>
      </c>
      <c r="J1049" s="1" t="s">
        <v>1383</v>
      </c>
      <c r="K1049" s="1">
        <v>102540</v>
      </c>
    </row>
    <row r="1050" spans="9:11">
      <c r="I1050" s="1">
        <v>102541</v>
      </c>
      <c r="J1050" s="1" t="s">
        <v>1384</v>
      </c>
      <c r="K1050" s="1">
        <v>102541</v>
      </c>
    </row>
    <row r="1051" spans="9:11">
      <c r="I1051" s="1">
        <v>102542</v>
      </c>
      <c r="J1051" s="1" t="s">
        <v>1385</v>
      </c>
      <c r="K1051" s="1">
        <v>102542</v>
      </c>
    </row>
    <row r="1052" spans="9:11">
      <c r="I1052" s="1">
        <v>102543</v>
      </c>
      <c r="J1052" s="1" t="s">
        <v>1386</v>
      </c>
      <c r="K1052" s="1">
        <v>102543</v>
      </c>
    </row>
    <row r="1053" spans="9:11">
      <c r="I1053" s="1">
        <v>102544</v>
      </c>
      <c r="J1053" s="1" t="s">
        <v>1387</v>
      </c>
      <c r="K1053" s="1">
        <v>102544</v>
      </c>
    </row>
    <row r="1054" spans="9:11">
      <c r="I1054" s="1">
        <v>102550</v>
      </c>
      <c r="J1054" s="1" t="s">
        <v>1388</v>
      </c>
      <c r="K1054" s="1">
        <v>102550</v>
      </c>
    </row>
    <row r="1055" spans="9:11">
      <c r="I1055" s="1">
        <v>102551</v>
      </c>
      <c r="J1055" s="1" t="s">
        <v>1389</v>
      </c>
      <c r="K1055" s="1">
        <v>102551</v>
      </c>
    </row>
    <row r="1056" spans="9:11">
      <c r="I1056" s="1">
        <v>102552</v>
      </c>
      <c r="J1056" s="1" t="s">
        <v>1390</v>
      </c>
      <c r="K1056" s="1">
        <v>102552</v>
      </c>
    </row>
    <row r="1057" spans="9:11">
      <c r="I1057" s="1">
        <v>102553</v>
      </c>
      <c r="J1057" s="1" t="s">
        <v>1391</v>
      </c>
      <c r="K1057" s="1">
        <v>102553</v>
      </c>
    </row>
    <row r="1058" spans="9:11">
      <c r="I1058" s="1">
        <v>102600</v>
      </c>
      <c r="J1058" s="1" t="s">
        <v>1392</v>
      </c>
      <c r="K1058" s="1">
        <v>102600</v>
      </c>
    </row>
    <row r="1059" spans="9:11">
      <c r="I1059" s="1">
        <v>102900</v>
      </c>
      <c r="J1059" s="1" t="s">
        <v>1393</v>
      </c>
      <c r="K1059" s="1">
        <v>102900</v>
      </c>
    </row>
    <row r="1060" spans="9:11">
      <c r="I1060" s="1">
        <v>102901</v>
      </c>
      <c r="J1060" s="1" t="s">
        <v>1394</v>
      </c>
      <c r="K1060" s="1">
        <v>102901</v>
      </c>
    </row>
    <row r="1061" spans="9:11">
      <c r="I1061" s="1">
        <v>102902</v>
      </c>
      <c r="J1061" s="1" t="s">
        <v>1395</v>
      </c>
      <c r="K1061" s="1">
        <v>102902</v>
      </c>
    </row>
    <row r="1062" spans="9:11">
      <c r="I1062" s="1">
        <v>102903</v>
      </c>
      <c r="J1062" s="1" t="s">
        <v>1396</v>
      </c>
      <c r="K1062" s="1">
        <v>102903</v>
      </c>
    </row>
    <row r="1063" spans="9:11">
      <c r="I1063" s="1">
        <v>102904</v>
      </c>
      <c r="J1063" s="1" t="s">
        <v>1397</v>
      </c>
      <c r="K1063" s="1">
        <v>102904</v>
      </c>
    </row>
    <row r="1064" spans="9:11">
      <c r="I1064" s="1">
        <v>102905</v>
      </c>
      <c r="J1064" s="1" t="s">
        <v>1398</v>
      </c>
      <c r="K1064" s="1">
        <v>102905</v>
      </c>
    </row>
    <row r="1065" spans="9:11">
      <c r="I1065" s="1">
        <v>102906</v>
      </c>
      <c r="J1065" s="1" t="s">
        <v>1399</v>
      </c>
      <c r="K1065" s="1">
        <v>102906</v>
      </c>
    </row>
    <row r="1066" spans="9:11">
      <c r="I1066" s="1">
        <v>102907</v>
      </c>
      <c r="J1066" s="1" t="s">
        <v>1400</v>
      </c>
      <c r="K1066" s="1">
        <v>102907</v>
      </c>
    </row>
    <row r="1067" spans="9:11">
      <c r="I1067" s="1">
        <v>102908</v>
      </c>
      <c r="J1067" s="1" t="s">
        <v>1401</v>
      </c>
      <c r="K1067" s="1">
        <v>102908</v>
      </c>
    </row>
    <row r="1068" spans="9:11">
      <c r="I1068" s="1">
        <v>102909</v>
      </c>
      <c r="J1068" s="1" t="s">
        <v>1402</v>
      </c>
      <c r="K1068" s="1">
        <v>102909</v>
      </c>
    </row>
    <row r="1069" spans="9:11">
      <c r="I1069" s="1">
        <v>102910</v>
      </c>
      <c r="J1069" s="1" t="s">
        <v>1403</v>
      </c>
      <c r="K1069" s="1">
        <v>102910</v>
      </c>
    </row>
    <row r="1070" spans="9:11">
      <c r="I1070" s="1">
        <v>102911</v>
      </c>
      <c r="J1070" s="1" t="s">
        <v>1404</v>
      </c>
      <c r="K1070" s="1">
        <v>102911</v>
      </c>
    </row>
    <row r="1071" spans="9:11">
      <c r="I1071" s="1">
        <v>102912</v>
      </c>
      <c r="J1071" s="1" t="s">
        <v>1405</v>
      </c>
      <c r="K1071" s="1">
        <v>102912</v>
      </c>
    </row>
    <row r="1072" spans="9:11">
      <c r="I1072" s="1">
        <v>107199</v>
      </c>
      <c r="J1072" s="1" t="s">
        <v>1406</v>
      </c>
      <c r="K1072" s="1">
        <v>107199</v>
      </c>
    </row>
    <row r="1073" spans="9:11">
      <c r="I1073" s="1">
        <v>110000</v>
      </c>
      <c r="J1073" s="1" t="s">
        <v>1407</v>
      </c>
      <c r="K1073" s="1">
        <v>110000</v>
      </c>
    </row>
    <row r="1074" spans="9:11">
      <c r="I1074" s="1">
        <v>111000</v>
      </c>
      <c r="J1074" s="1" t="s">
        <v>1408</v>
      </c>
      <c r="K1074" s="1">
        <v>111000</v>
      </c>
    </row>
    <row r="1075" spans="9:11">
      <c r="I1075" s="1">
        <v>112000</v>
      </c>
      <c r="J1075" s="1" t="s">
        <v>1409</v>
      </c>
      <c r="K1075" s="1">
        <v>112000</v>
      </c>
    </row>
    <row r="1076" spans="9:11">
      <c r="I1076" s="1">
        <v>120000</v>
      </c>
      <c r="J1076" s="1" t="s">
        <v>1410</v>
      </c>
      <c r="K1076" s="1">
        <v>120000</v>
      </c>
    </row>
    <row r="1077" spans="9:11">
      <c r="I1077" s="1">
        <v>121000</v>
      </c>
      <c r="J1077" s="1" t="s">
        <v>1411</v>
      </c>
      <c r="K1077" s="1">
        <v>121000</v>
      </c>
    </row>
    <row r="1078" spans="9:11">
      <c r="I1078" s="1">
        <v>122000</v>
      </c>
      <c r="J1078" s="1" t="s">
        <v>1412</v>
      </c>
      <c r="K1078" s="1">
        <v>122000</v>
      </c>
    </row>
    <row r="1079" spans="9:11">
      <c r="I1079" s="1">
        <v>123000</v>
      </c>
      <c r="J1079" s="1" t="s">
        <v>1413</v>
      </c>
      <c r="K1079" s="1">
        <v>123000</v>
      </c>
    </row>
    <row r="1080" spans="9:11">
      <c r="I1080" s="1">
        <v>170000</v>
      </c>
      <c r="J1080" s="1" t="s">
        <v>1414</v>
      </c>
      <c r="K1080" s="1">
        <v>170000</v>
      </c>
    </row>
    <row r="1081" spans="9:11">
      <c r="I1081" s="1">
        <v>170001</v>
      </c>
      <c r="J1081" s="1" t="s">
        <v>1415</v>
      </c>
      <c r="K1081" s="1">
        <v>170001</v>
      </c>
    </row>
    <row r="1082" spans="9:11">
      <c r="I1082" s="1">
        <v>170002</v>
      </c>
      <c r="J1082" s="1" t="s">
        <v>1416</v>
      </c>
      <c r="K1082" s="1">
        <v>170002</v>
      </c>
    </row>
    <row r="1083" spans="9:11">
      <c r="I1083" s="1">
        <v>170003</v>
      </c>
      <c r="J1083" s="1" t="s">
        <v>1417</v>
      </c>
      <c r="K1083" s="1">
        <v>170003</v>
      </c>
    </row>
    <row r="1084" spans="9:11">
      <c r="I1084" s="1">
        <v>170005</v>
      </c>
      <c r="J1084" s="1" t="s">
        <v>1418</v>
      </c>
      <c r="K1084" s="1">
        <v>170005</v>
      </c>
    </row>
    <row r="1085" spans="9:11">
      <c r="I1085" s="1">
        <v>170010</v>
      </c>
      <c r="J1085" s="1" t="s">
        <v>1419</v>
      </c>
      <c r="K1085" s="1">
        <v>170010</v>
      </c>
    </row>
    <row r="1086" spans="9:11">
      <c r="I1086" s="1">
        <v>170011</v>
      </c>
      <c r="J1086" s="1" t="s">
        <v>1420</v>
      </c>
      <c r="K1086" s="1">
        <v>170011</v>
      </c>
    </row>
    <row r="1087" spans="9:11">
      <c r="I1087" s="1">
        <v>170015</v>
      </c>
      <c r="J1087" s="1" t="s">
        <v>1421</v>
      </c>
      <c r="K1087" s="1">
        <v>170015</v>
      </c>
    </row>
    <row r="1088" spans="9:11">
      <c r="I1088" s="1">
        <v>170016</v>
      </c>
      <c r="J1088" s="1" t="s">
        <v>1422</v>
      </c>
      <c r="K1088" s="1">
        <v>170016</v>
      </c>
    </row>
    <row r="1089" spans="9:11">
      <c r="I1089" s="1">
        <v>170017</v>
      </c>
      <c r="J1089" s="1" t="s">
        <v>1423</v>
      </c>
      <c r="K1089" s="1">
        <v>170017</v>
      </c>
    </row>
    <row r="1090" spans="9:11">
      <c r="I1090" s="1">
        <v>170019</v>
      </c>
      <c r="J1090" s="1" t="s">
        <v>873</v>
      </c>
      <c r="K1090" s="1">
        <v>170019</v>
      </c>
    </row>
    <row r="1091" spans="9:11">
      <c r="I1091" s="1">
        <v>170020</v>
      </c>
      <c r="J1091" s="1" t="s">
        <v>1424</v>
      </c>
      <c r="K1091" s="1">
        <v>170020</v>
      </c>
    </row>
    <row r="1092" spans="9:11">
      <c r="I1092" s="1">
        <v>170021</v>
      </c>
      <c r="J1092" s="1" t="s">
        <v>1425</v>
      </c>
      <c r="K1092" s="1">
        <v>170021</v>
      </c>
    </row>
    <row r="1093" spans="9:11">
      <c r="I1093" s="1">
        <v>170022</v>
      </c>
      <c r="J1093" s="1" t="s">
        <v>1426</v>
      </c>
      <c r="K1093" s="1">
        <v>170022</v>
      </c>
    </row>
    <row r="1094" spans="9:11">
      <c r="I1094" s="1">
        <v>170023</v>
      </c>
      <c r="J1094" s="1" t="s">
        <v>1427</v>
      </c>
      <c r="K1094" s="1">
        <v>170023</v>
      </c>
    </row>
    <row r="1095" spans="9:11">
      <c r="I1095" s="1">
        <v>170024</v>
      </c>
      <c r="J1095" s="1" t="s">
        <v>1428</v>
      </c>
      <c r="K1095" s="1">
        <v>170024</v>
      </c>
    </row>
    <row r="1096" spans="9:11">
      <c r="I1096" s="1">
        <v>170025</v>
      </c>
      <c r="J1096" s="1" t="s">
        <v>1429</v>
      </c>
      <c r="K1096" s="1">
        <v>170025</v>
      </c>
    </row>
    <row r="1097" spans="9:11">
      <c r="I1097" s="1">
        <v>170026</v>
      </c>
      <c r="J1097" s="1" t="s">
        <v>1430</v>
      </c>
      <c r="K1097" s="1">
        <v>170026</v>
      </c>
    </row>
    <row r="1098" spans="9:11">
      <c r="I1098" s="1">
        <v>170027</v>
      </c>
      <c r="J1098" s="1" t="s">
        <v>1431</v>
      </c>
      <c r="K1098" s="1">
        <v>170027</v>
      </c>
    </row>
    <row r="1099" spans="9:11">
      <c r="I1099" s="1">
        <v>170028</v>
      </c>
      <c r="J1099" s="1" t="s">
        <v>1432</v>
      </c>
      <c r="K1099" s="1">
        <v>170028</v>
      </c>
    </row>
    <row r="1100" spans="9:11">
      <c r="I1100" s="1">
        <v>170029</v>
      </c>
      <c r="J1100" s="1" t="s">
        <v>1433</v>
      </c>
      <c r="K1100" s="1">
        <v>170029</v>
      </c>
    </row>
    <row r="1101" spans="9:11">
      <c r="I1101" s="1">
        <v>170030</v>
      </c>
      <c r="J1101" s="1" t="s">
        <v>1434</v>
      </c>
      <c r="K1101" s="1">
        <v>170030</v>
      </c>
    </row>
    <row r="1102" spans="9:11">
      <c r="I1102" s="1">
        <v>170031</v>
      </c>
      <c r="J1102" s="1" t="s">
        <v>1435</v>
      </c>
      <c r="K1102" s="1">
        <v>170031</v>
      </c>
    </row>
    <row r="1103" spans="9:11">
      <c r="I1103" s="1">
        <v>170032</v>
      </c>
      <c r="J1103" s="1" t="s">
        <v>1436</v>
      </c>
      <c r="K1103" s="1">
        <v>170032</v>
      </c>
    </row>
    <row r="1104" spans="9:11">
      <c r="I1104" s="1">
        <v>170033</v>
      </c>
      <c r="J1104" s="1" t="s">
        <v>1437</v>
      </c>
      <c r="K1104" s="1">
        <v>170033</v>
      </c>
    </row>
    <row r="1105" spans="9:11">
      <c r="I1105" s="1">
        <v>170034</v>
      </c>
      <c r="J1105" s="1" t="s">
        <v>1438</v>
      </c>
      <c r="K1105" s="1">
        <v>170034</v>
      </c>
    </row>
    <row r="1106" spans="9:11">
      <c r="I1106" s="1">
        <v>170035</v>
      </c>
      <c r="J1106" s="1" t="s">
        <v>1439</v>
      </c>
      <c r="K1106" s="1">
        <v>170035</v>
      </c>
    </row>
    <row r="1107" spans="9:11">
      <c r="I1107" s="1">
        <v>170036</v>
      </c>
      <c r="J1107" s="1" t="s">
        <v>1440</v>
      </c>
      <c r="K1107" s="1">
        <v>170036</v>
      </c>
    </row>
    <row r="1108" spans="9:11">
      <c r="I1108" s="1">
        <v>170040</v>
      </c>
      <c r="J1108" s="1" t="s">
        <v>1441</v>
      </c>
      <c r="K1108" s="1">
        <v>170040</v>
      </c>
    </row>
    <row r="1109" spans="9:11">
      <c r="I1109" s="1">
        <v>170045</v>
      </c>
      <c r="J1109" s="1" t="s">
        <v>1442</v>
      </c>
      <c r="K1109" s="1">
        <v>170045</v>
      </c>
    </row>
    <row r="1110" spans="9:11">
      <c r="I1110" s="1">
        <v>170046</v>
      </c>
      <c r="J1110" s="1" t="s">
        <v>1443</v>
      </c>
      <c r="K1110" s="1">
        <v>170046</v>
      </c>
    </row>
    <row r="1111" spans="9:11">
      <c r="I1111" s="1">
        <v>170047</v>
      </c>
      <c r="J1111" s="1" t="s">
        <v>1444</v>
      </c>
      <c r="K1111" s="1">
        <v>170047</v>
      </c>
    </row>
    <row r="1112" spans="9:11">
      <c r="I1112" s="1">
        <v>170048</v>
      </c>
      <c r="J1112" s="1" t="s">
        <v>1445</v>
      </c>
      <c r="K1112" s="1">
        <v>170048</v>
      </c>
    </row>
    <row r="1113" spans="9:11">
      <c r="I1113" s="1">
        <v>170049</v>
      </c>
      <c r="J1113" s="1" t="s">
        <v>1446</v>
      </c>
      <c r="K1113" s="1">
        <v>170049</v>
      </c>
    </row>
    <row r="1114" spans="9:11">
      <c r="I1114" s="1">
        <v>170050</v>
      </c>
      <c r="J1114" s="1" t="s">
        <v>1447</v>
      </c>
      <c r="K1114" s="1">
        <v>170050</v>
      </c>
    </row>
    <row r="1115" spans="9:11">
      <c r="I1115" s="1">
        <v>171000</v>
      </c>
      <c r="J1115" s="1" t="s">
        <v>1448</v>
      </c>
      <c r="K1115" s="1">
        <v>171000</v>
      </c>
    </row>
    <row r="1116" spans="9:11">
      <c r="I1116" s="1">
        <v>171001</v>
      </c>
      <c r="J1116" s="1" t="s">
        <v>1449</v>
      </c>
      <c r="K1116" s="1">
        <v>171001</v>
      </c>
    </row>
    <row r="1117" spans="9:11">
      <c r="I1117" s="1">
        <v>171002</v>
      </c>
      <c r="J1117" s="1" t="s">
        <v>1431</v>
      </c>
      <c r="K1117" s="1">
        <v>171002</v>
      </c>
    </row>
    <row r="1118" spans="9:11">
      <c r="I1118" s="1">
        <v>171003</v>
      </c>
      <c r="J1118" s="1" t="s">
        <v>1450</v>
      </c>
      <c r="K1118" s="1">
        <v>171003</v>
      </c>
    </row>
    <row r="1119" spans="9:11">
      <c r="I1119" s="1">
        <v>171004</v>
      </c>
      <c r="J1119" s="1" t="s">
        <v>1451</v>
      </c>
      <c r="K1119" s="1">
        <v>171004</v>
      </c>
    </row>
    <row r="1120" spans="9:11">
      <c r="I1120" s="1">
        <v>171015</v>
      </c>
      <c r="J1120" s="1" t="s">
        <v>1421</v>
      </c>
      <c r="K1120" s="1">
        <v>171015</v>
      </c>
    </row>
    <row r="1121" spans="9:11">
      <c r="I1121" s="1">
        <v>420196</v>
      </c>
      <c r="J1121" s="1" t="s">
        <v>1452</v>
      </c>
      <c r="K1121" s="1">
        <v>420196</v>
      </c>
    </row>
    <row r="1122" spans="9:11">
      <c r="I1122" s="1">
        <v>420198</v>
      </c>
      <c r="J1122" s="1" t="s">
        <v>233</v>
      </c>
      <c r="K1122" s="1">
        <v>420198</v>
      </c>
    </row>
    <row r="1123" spans="9:11">
      <c r="I1123" s="1">
        <v>420199</v>
      </c>
      <c r="J1123" s="1" t="s">
        <v>234</v>
      </c>
      <c r="K1123" s="1">
        <v>420199</v>
      </c>
    </row>
    <row r="1124" spans="9:11">
      <c r="I1124" s="1">
        <v>420200</v>
      </c>
      <c r="J1124" s="1" t="s">
        <v>1453</v>
      </c>
      <c r="K1124" s="1">
        <v>420200</v>
      </c>
    </row>
    <row r="1125" spans="9:11">
      <c r="I1125" s="1">
        <v>420202</v>
      </c>
      <c r="J1125" s="1" t="s">
        <v>1454</v>
      </c>
      <c r="K1125" s="1">
        <v>420202</v>
      </c>
    </row>
    <row r="1126" spans="9:11">
      <c r="I1126" s="1">
        <v>420204</v>
      </c>
      <c r="J1126" s="1" t="s">
        <v>1455</v>
      </c>
      <c r="K1126" s="1">
        <v>420204</v>
      </c>
    </row>
    <row r="1127" spans="9:11">
      <c r="I1127" s="1">
        <v>420208</v>
      </c>
      <c r="J1127" s="1" t="s">
        <v>1456</v>
      </c>
      <c r="K1127" s="1">
        <v>420208</v>
      </c>
    </row>
    <row r="1128" spans="9:11">
      <c r="I1128" s="1">
        <v>420209</v>
      </c>
      <c r="J1128" s="1" t="s">
        <v>1457</v>
      </c>
      <c r="K1128" s="1">
        <v>420209</v>
      </c>
    </row>
    <row r="1129" spans="9:11">
      <c r="I1129" s="1">
        <v>420210</v>
      </c>
      <c r="J1129" s="1" t="s">
        <v>1448</v>
      </c>
      <c r="K1129" s="1">
        <v>420210</v>
      </c>
    </row>
    <row r="1130" spans="9:11">
      <c r="I1130" s="1">
        <v>420212</v>
      </c>
      <c r="J1130" s="1" t="s">
        <v>235</v>
      </c>
      <c r="K1130" s="1">
        <v>420212</v>
      </c>
    </row>
    <row r="1131" spans="9:11">
      <c r="I1131" s="1">
        <v>420214</v>
      </c>
      <c r="J1131" s="1" t="s">
        <v>236</v>
      </c>
      <c r="K1131" s="1">
        <v>420214</v>
      </c>
    </row>
    <row r="1132" spans="9:11">
      <c r="I1132" s="1">
        <v>420216</v>
      </c>
      <c r="J1132" s="1" t="s">
        <v>237</v>
      </c>
      <c r="K1132" s="1">
        <v>420216</v>
      </c>
    </row>
    <row r="1133" spans="9:11">
      <c r="I1133" s="1">
        <v>420218</v>
      </c>
      <c r="J1133" s="1" t="s">
        <v>238</v>
      </c>
      <c r="K1133" s="1">
        <v>420218</v>
      </c>
    </row>
    <row r="1134" spans="9:11">
      <c r="I1134" s="1">
        <v>420220</v>
      </c>
      <c r="J1134" s="1" t="s">
        <v>239</v>
      </c>
      <c r="K1134" s="1">
        <v>420220</v>
      </c>
    </row>
    <row r="1135" spans="9:11">
      <c r="I1135" s="1">
        <v>420222</v>
      </c>
      <c r="J1135" s="1" t="s">
        <v>1458</v>
      </c>
      <c r="K1135" s="1">
        <v>420222</v>
      </c>
    </row>
    <row r="1136" spans="9:11">
      <c r="I1136" s="1">
        <v>420224</v>
      </c>
      <c r="J1136" s="1" t="s">
        <v>1459</v>
      </c>
      <c r="K1136" s="1">
        <v>420224</v>
      </c>
    </row>
    <row r="1137" spans="9:11">
      <c r="I1137" s="1">
        <v>420226</v>
      </c>
      <c r="J1137" s="1" t="s">
        <v>240</v>
      </c>
      <c r="K1137" s="1">
        <v>420226</v>
      </c>
    </row>
    <row r="1138" spans="9:11">
      <c r="I1138" s="1">
        <v>420227</v>
      </c>
      <c r="J1138" s="1" t="s">
        <v>1460</v>
      </c>
      <c r="K1138" s="1">
        <v>420227</v>
      </c>
    </row>
    <row r="1139" spans="9:11">
      <c r="I1139" s="1">
        <v>420228</v>
      </c>
      <c r="J1139" s="1" t="s">
        <v>240</v>
      </c>
      <c r="K1139" s="1">
        <v>420228</v>
      </c>
    </row>
    <row r="1140" spans="9:11">
      <c r="I1140" s="1">
        <v>420230</v>
      </c>
      <c r="J1140" s="1" t="s">
        <v>1461</v>
      </c>
      <c r="K1140" s="1">
        <v>420230</v>
      </c>
    </row>
    <row r="1141" spans="9:11">
      <c r="I1141" s="1">
        <v>420232</v>
      </c>
      <c r="J1141" s="1" t="s">
        <v>241</v>
      </c>
      <c r="K1141" s="1">
        <v>420232</v>
      </c>
    </row>
    <row r="1142" spans="9:11">
      <c r="I1142" s="1">
        <v>420234</v>
      </c>
      <c r="J1142" s="1" t="s">
        <v>1462</v>
      </c>
      <c r="K1142" s="1">
        <v>420234</v>
      </c>
    </row>
    <row r="1143" spans="9:11">
      <c r="I1143" s="1">
        <v>420236</v>
      </c>
      <c r="J1143" s="1" t="s">
        <v>1463</v>
      </c>
      <c r="K1143" s="1">
        <v>420236</v>
      </c>
    </row>
    <row r="1144" spans="9:11">
      <c r="I1144" s="1">
        <v>420238</v>
      </c>
      <c r="J1144" s="1" t="s">
        <v>1464</v>
      </c>
      <c r="K1144" s="1">
        <v>420238</v>
      </c>
    </row>
    <row r="1145" spans="9:11">
      <c r="I1145" s="1">
        <v>420242</v>
      </c>
      <c r="J1145" s="1" t="s">
        <v>1465</v>
      </c>
      <c r="K1145" s="1">
        <v>420242</v>
      </c>
    </row>
    <row r="1146" spans="9:11">
      <c r="I1146" s="1">
        <v>420244</v>
      </c>
      <c r="J1146" s="1" t="s">
        <v>242</v>
      </c>
      <c r="K1146" s="1">
        <v>420244</v>
      </c>
    </row>
    <row r="1147" spans="9:11">
      <c r="I1147" s="1">
        <v>420252</v>
      </c>
      <c r="J1147" s="1" t="s">
        <v>1466</v>
      </c>
      <c r="K1147" s="1">
        <v>420252</v>
      </c>
    </row>
    <row r="1148" spans="9:11">
      <c r="I1148" s="1">
        <v>420254</v>
      </c>
      <c r="J1148" s="1" t="s">
        <v>243</v>
      </c>
      <c r="K1148" s="1">
        <v>420254</v>
      </c>
    </row>
    <row r="1149" spans="9:11">
      <c r="I1149" s="1">
        <v>420255</v>
      </c>
      <c r="J1149" s="1" t="s">
        <v>244</v>
      </c>
      <c r="K1149" s="1">
        <v>420255</v>
      </c>
    </row>
    <row r="1150" spans="9:11">
      <c r="I1150" s="1">
        <v>420258</v>
      </c>
      <c r="J1150" s="1" t="s">
        <v>245</v>
      </c>
      <c r="K1150" s="1">
        <v>420258</v>
      </c>
    </row>
    <row r="1151" spans="9:11">
      <c r="I1151" s="1">
        <v>420260</v>
      </c>
      <c r="J1151" s="1" t="s">
        <v>246</v>
      </c>
      <c r="K1151" s="1">
        <v>420260</v>
      </c>
    </row>
    <row r="1152" spans="9:11">
      <c r="I1152" s="1">
        <v>420261</v>
      </c>
      <c r="J1152" s="1" t="s">
        <v>247</v>
      </c>
      <c r="K1152" s="1">
        <v>420261</v>
      </c>
    </row>
    <row r="1153" spans="9:11">
      <c r="I1153" s="1">
        <v>420262</v>
      </c>
      <c r="J1153" s="1" t="s">
        <v>248</v>
      </c>
      <c r="K1153" s="1">
        <v>420262</v>
      </c>
    </row>
    <row r="1154" spans="9:11">
      <c r="I1154" s="1">
        <v>420264</v>
      </c>
      <c r="J1154" s="1" t="s">
        <v>1467</v>
      </c>
      <c r="K1154" s="1">
        <v>420264</v>
      </c>
    </row>
    <row r="1155" spans="9:11">
      <c r="I1155" s="1">
        <v>420268</v>
      </c>
      <c r="J1155" s="1" t="s">
        <v>1468</v>
      </c>
      <c r="K1155" s="1">
        <v>420268</v>
      </c>
    </row>
    <row r="1156" spans="9:11">
      <c r="I1156" s="1">
        <v>420270</v>
      </c>
      <c r="J1156" s="1" t="s">
        <v>1469</v>
      </c>
      <c r="K1156" s="1">
        <v>420270</v>
      </c>
    </row>
    <row r="1157" spans="9:11">
      <c r="I1157" s="1">
        <v>420272</v>
      </c>
      <c r="J1157" s="1" t="s">
        <v>1470</v>
      </c>
      <c r="K1157" s="1">
        <v>420272</v>
      </c>
    </row>
    <row r="1158" spans="9:11">
      <c r="I1158" s="1">
        <v>420274</v>
      </c>
      <c r="J1158" s="1" t="s">
        <v>249</v>
      </c>
      <c r="K1158" s="1">
        <v>420274</v>
      </c>
    </row>
    <row r="1159" spans="9:11">
      <c r="I1159" s="1">
        <v>420276</v>
      </c>
      <c r="J1159" s="1" t="s">
        <v>1471</v>
      </c>
      <c r="K1159" s="1">
        <v>420276</v>
      </c>
    </row>
    <row r="1160" spans="9:11">
      <c r="I1160" s="1">
        <v>420278</v>
      </c>
      <c r="J1160" s="1" t="s">
        <v>1472</v>
      </c>
      <c r="K1160" s="1">
        <v>420278</v>
      </c>
    </row>
    <row r="1161" spans="9:11">
      <c r="I1161" s="1">
        <v>420280</v>
      </c>
      <c r="J1161" s="1" t="s">
        <v>1473</v>
      </c>
      <c r="K1161" s="1">
        <v>420280</v>
      </c>
    </row>
    <row r="1162" spans="9:11">
      <c r="I1162" s="1">
        <v>420282</v>
      </c>
      <c r="J1162" s="1" t="s">
        <v>1474</v>
      </c>
      <c r="K1162" s="1">
        <v>420282</v>
      </c>
    </row>
    <row r="1163" spans="9:11">
      <c r="I1163" s="1">
        <v>420283</v>
      </c>
      <c r="J1163" s="1" t="s">
        <v>1475</v>
      </c>
      <c r="K1163" s="1">
        <v>420283</v>
      </c>
    </row>
    <row r="1164" spans="9:11">
      <c r="I1164" s="1">
        <v>420284</v>
      </c>
      <c r="J1164" s="1" t="s">
        <v>1476</v>
      </c>
      <c r="K1164" s="1">
        <v>420284</v>
      </c>
    </row>
    <row r="1165" spans="9:11">
      <c r="I1165" s="1">
        <v>420285</v>
      </c>
      <c r="J1165" s="1" t="s">
        <v>1477</v>
      </c>
      <c r="K1165" s="1">
        <v>420285</v>
      </c>
    </row>
    <row r="1166" spans="9:11">
      <c r="I1166" s="1">
        <v>420286</v>
      </c>
      <c r="J1166" s="1" t="s">
        <v>250</v>
      </c>
      <c r="K1166" s="1">
        <v>420286</v>
      </c>
    </row>
    <row r="1167" spans="9:11">
      <c r="I1167" s="1">
        <v>420288</v>
      </c>
      <c r="J1167" s="1" t="s">
        <v>1478</v>
      </c>
      <c r="K1167" s="1">
        <v>420288</v>
      </c>
    </row>
    <row r="1168" spans="9:11">
      <c r="I1168" s="1">
        <v>420290</v>
      </c>
      <c r="J1168" s="1" t="s">
        <v>1479</v>
      </c>
      <c r="K1168" s="1">
        <v>420290</v>
      </c>
    </row>
    <row r="1169" spans="9:11">
      <c r="I1169" s="1">
        <v>420292</v>
      </c>
      <c r="J1169" s="1" t="s">
        <v>1480</v>
      </c>
      <c r="K1169" s="1">
        <v>420292</v>
      </c>
    </row>
    <row r="1170" spans="9:11">
      <c r="I1170" s="1">
        <v>420294</v>
      </c>
      <c r="J1170" s="1" t="s">
        <v>1481</v>
      </c>
      <c r="K1170" s="1">
        <v>420294</v>
      </c>
    </row>
    <row r="1171" spans="9:11">
      <c r="I1171" s="1">
        <v>420296</v>
      </c>
      <c r="J1171" s="1" t="s">
        <v>1482</v>
      </c>
      <c r="K1171" s="1">
        <v>420296</v>
      </c>
    </row>
    <row r="1172" spans="9:11">
      <c r="I1172" s="1">
        <v>420298</v>
      </c>
      <c r="J1172" s="1" t="s">
        <v>251</v>
      </c>
      <c r="K1172" s="1">
        <v>420298</v>
      </c>
    </row>
    <row r="1173" spans="9:11">
      <c r="I1173" s="1">
        <v>420300</v>
      </c>
      <c r="J1173" s="1" t="s">
        <v>1483</v>
      </c>
      <c r="K1173" s="1">
        <v>420300</v>
      </c>
    </row>
    <row r="1174" spans="9:11">
      <c r="I1174" s="1">
        <v>420301</v>
      </c>
      <c r="J1174" s="1" t="s">
        <v>1484</v>
      </c>
      <c r="K1174" s="1">
        <v>420301</v>
      </c>
    </row>
    <row r="1175" spans="9:11">
      <c r="I1175" s="1">
        <v>420302</v>
      </c>
      <c r="J1175" s="1" t="s">
        <v>252</v>
      </c>
      <c r="K1175" s="1">
        <v>420302</v>
      </c>
    </row>
    <row r="1176" spans="9:11">
      <c r="I1176" s="1">
        <v>420304</v>
      </c>
      <c r="J1176" s="1" t="s">
        <v>1485</v>
      </c>
      <c r="K1176" s="1">
        <v>420304</v>
      </c>
    </row>
    <row r="1177" spans="9:11">
      <c r="I1177" s="1">
        <v>420306</v>
      </c>
      <c r="J1177" s="1" t="s">
        <v>253</v>
      </c>
      <c r="K1177" s="1">
        <v>420306</v>
      </c>
    </row>
    <row r="1178" spans="9:11">
      <c r="I1178" s="1">
        <v>420307</v>
      </c>
      <c r="J1178" s="1" t="s">
        <v>1486</v>
      </c>
      <c r="K1178" s="1">
        <v>420307</v>
      </c>
    </row>
    <row r="1179" spans="9:11">
      <c r="I1179" s="1">
        <v>420308</v>
      </c>
      <c r="J1179" s="1" t="s">
        <v>1487</v>
      </c>
      <c r="K1179" s="1">
        <v>420308</v>
      </c>
    </row>
    <row r="1180" spans="9:11">
      <c r="I1180" s="1">
        <v>420309</v>
      </c>
      <c r="J1180" s="1" t="s">
        <v>1488</v>
      </c>
      <c r="K1180" s="1">
        <v>420309</v>
      </c>
    </row>
    <row r="1181" spans="9:11">
      <c r="I1181" s="1">
        <v>420310</v>
      </c>
      <c r="J1181" s="1" t="s">
        <v>254</v>
      </c>
      <c r="K1181" s="1">
        <v>420310</v>
      </c>
    </row>
    <row r="1182" spans="9:11">
      <c r="I1182" s="1">
        <v>420311</v>
      </c>
      <c r="J1182" s="1" t="s">
        <v>1489</v>
      </c>
      <c r="K1182" s="1">
        <v>420311</v>
      </c>
    </row>
    <row r="1183" spans="9:11">
      <c r="I1183" s="1">
        <v>420312</v>
      </c>
      <c r="J1183" s="1" t="s">
        <v>1490</v>
      </c>
      <c r="K1183" s="1">
        <v>420312</v>
      </c>
    </row>
    <row r="1184" spans="9:11">
      <c r="I1184" s="1">
        <v>420313</v>
      </c>
      <c r="J1184" s="1" t="s">
        <v>1491</v>
      </c>
      <c r="K1184" s="1">
        <v>420313</v>
      </c>
    </row>
    <row r="1185" spans="9:11">
      <c r="I1185" s="1">
        <v>420314</v>
      </c>
      <c r="J1185" s="1" t="s">
        <v>255</v>
      </c>
      <c r="K1185" s="1">
        <v>420314</v>
      </c>
    </row>
    <row r="1186" spans="9:11">
      <c r="I1186" s="1">
        <v>420315</v>
      </c>
      <c r="J1186" s="1" t="s">
        <v>1492</v>
      </c>
      <c r="K1186" s="1">
        <v>420315</v>
      </c>
    </row>
    <row r="1187" spans="9:11">
      <c r="I1187" s="1">
        <v>420316</v>
      </c>
      <c r="J1187" s="1" t="s">
        <v>1493</v>
      </c>
      <c r="K1187" s="1">
        <v>420316</v>
      </c>
    </row>
    <row r="1188" spans="9:11">
      <c r="I1188" s="1">
        <v>420317</v>
      </c>
      <c r="J1188" s="1" t="s">
        <v>1494</v>
      </c>
      <c r="K1188" s="1">
        <v>420317</v>
      </c>
    </row>
    <row r="1189" spans="9:11">
      <c r="I1189" s="1">
        <v>420318</v>
      </c>
      <c r="J1189" s="1" t="s">
        <v>256</v>
      </c>
      <c r="K1189" s="1">
        <v>420318</v>
      </c>
    </row>
    <row r="1190" spans="9:11">
      <c r="I1190" s="1">
        <v>420319</v>
      </c>
      <c r="J1190" s="1" t="s">
        <v>257</v>
      </c>
      <c r="K1190" s="1">
        <v>420319</v>
      </c>
    </row>
    <row r="1191" spans="9:11">
      <c r="I1191" s="1">
        <v>420320</v>
      </c>
      <c r="J1191" s="1" t="s">
        <v>1495</v>
      </c>
      <c r="K1191" s="1">
        <v>420320</v>
      </c>
    </row>
    <row r="1192" spans="9:11">
      <c r="I1192" s="1">
        <v>420321</v>
      </c>
      <c r="J1192" s="1" t="s">
        <v>258</v>
      </c>
      <c r="K1192" s="1">
        <v>420321</v>
      </c>
    </row>
    <row r="1193" spans="9:11">
      <c r="I1193" s="1">
        <v>420322</v>
      </c>
      <c r="J1193" s="1" t="s">
        <v>1496</v>
      </c>
      <c r="K1193" s="1">
        <v>420322</v>
      </c>
    </row>
    <row r="1194" spans="9:11">
      <c r="I1194" s="1">
        <v>420323</v>
      </c>
      <c r="J1194" s="1" t="s">
        <v>1497</v>
      </c>
      <c r="K1194" s="1">
        <v>420323</v>
      </c>
    </row>
    <row r="1195" spans="9:11">
      <c r="I1195" s="1">
        <v>420326</v>
      </c>
      <c r="J1195" s="1" t="s">
        <v>1498</v>
      </c>
      <c r="K1195" s="1">
        <v>420326</v>
      </c>
    </row>
    <row r="1196" spans="9:11">
      <c r="I1196" s="1">
        <v>420328</v>
      </c>
      <c r="J1196" s="1" t="s">
        <v>1499</v>
      </c>
      <c r="K1196" s="1">
        <v>420328</v>
      </c>
    </row>
    <row r="1197" spans="9:11">
      <c r="I1197" s="1">
        <v>420330</v>
      </c>
      <c r="J1197" s="1" t="s">
        <v>1500</v>
      </c>
      <c r="K1197" s="1">
        <v>420330</v>
      </c>
    </row>
    <row r="1198" spans="9:11">
      <c r="I1198" s="1">
        <v>420332</v>
      </c>
      <c r="J1198" s="1" t="s">
        <v>1501</v>
      </c>
      <c r="K1198" s="1">
        <v>420332</v>
      </c>
    </row>
    <row r="1199" spans="9:11">
      <c r="I1199" s="1">
        <v>420336</v>
      </c>
      <c r="J1199" s="1" t="s">
        <v>259</v>
      </c>
      <c r="K1199" s="1">
        <v>420336</v>
      </c>
    </row>
    <row r="1200" spans="9:11">
      <c r="I1200" s="1">
        <v>420338</v>
      </c>
      <c r="J1200" s="1" t="s">
        <v>260</v>
      </c>
      <c r="K1200" s="1">
        <v>420338</v>
      </c>
    </row>
    <row r="1201" spans="9:11">
      <c r="I1201" s="1">
        <v>420340</v>
      </c>
      <c r="J1201" s="1" t="s">
        <v>1502</v>
      </c>
      <c r="K1201" s="1">
        <v>420340</v>
      </c>
    </row>
    <row r="1202" spans="9:11">
      <c r="I1202" s="1">
        <v>420342</v>
      </c>
      <c r="J1202" s="1" t="s">
        <v>1503</v>
      </c>
      <c r="K1202" s="1">
        <v>420342</v>
      </c>
    </row>
    <row r="1203" spans="9:11">
      <c r="I1203" s="1">
        <v>420344</v>
      </c>
      <c r="J1203" s="1" t="s">
        <v>261</v>
      </c>
      <c r="K1203" s="1">
        <v>420344</v>
      </c>
    </row>
    <row r="1204" spans="9:11">
      <c r="I1204" s="1">
        <v>420346</v>
      </c>
      <c r="J1204" s="1" t="s">
        <v>1504</v>
      </c>
      <c r="K1204" s="1">
        <v>420346</v>
      </c>
    </row>
    <row r="1205" spans="9:11">
      <c r="I1205" s="1">
        <v>420348</v>
      </c>
      <c r="J1205" s="1" t="s">
        <v>1505</v>
      </c>
      <c r="K1205" s="1">
        <v>420348</v>
      </c>
    </row>
    <row r="1206" spans="9:11">
      <c r="I1206" s="1">
        <v>420350</v>
      </c>
      <c r="J1206" s="1" t="s">
        <v>262</v>
      </c>
      <c r="K1206" s="1">
        <v>420350</v>
      </c>
    </row>
    <row r="1207" spans="9:11">
      <c r="I1207" s="1">
        <v>420351</v>
      </c>
      <c r="J1207" s="1" t="s">
        <v>1506</v>
      </c>
      <c r="K1207" s="1">
        <v>420351</v>
      </c>
    </row>
    <row r="1208" spans="9:11">
      <c r="I1208" s="1">
        <v>420352</v>
      </c>
      <c r="J1208" s="1" t="s">
        <v>1507</v>
      </c>
      <c r="K1208" s="1">
        <v>420352</v>
      </c>
    </row>
    <row r="1209" spans="9:11">
      <c r="I1209" s="1">
        <v>420353</v>
      </c>
      <c r="J1209" s="1" t="s">
        <v>1508</v>
      </c>
      <c r="K1209" s="1">
        <v>420353</v>
      </c>
    </row>
    <row r="1210" spans="9:11">
      <c r="I1210" s="1">
        <v>420354</v>
      </c>
      <c r="J1210" s="1" t="s">
        <v>1509</v>
      </c>
      <c r="K1210" s="1">
        <v>420354</v>
      </c>
    </row>
    <row r="1211" spans="9:11">
      <c r="I1211" s="1">
        <v>420356</v>
      </c>
      <c r="J1211" s="1" t="s">
        <v>1510</v>
      </c>
      <c r="K1211" s="1">
        <v>420356</v>
      </c>
    </row>
    <row r="1212" spans="9:11">
      <c r="I1212" s="1">
        <v>420358</v>
      </c>
      <c r="J1212" s="1" t="s">
        <v>1511</v>
      </c>
      <c r="K1212" s="1">
        <v>420358</v>
      </c>
    </row>
    <row r="1213" spans="9:11">
      <c r="I1213" s="1">
        <v>420360</v>
      </c>
      <c r="J1213" s="1" t="s">
        <v>1512</v>
      </c>
      <c r="K1213" s="1">
        <v>420360</v>
      </c>
    </row>
    <row r="1214" spans="9:11">
      <c r="I1214" s="1">
        <v>420361</v>
      </c>
      <c r="J1214" s="1" t="s">
        <v>1513</v>
      </c>
      <c r="K1214" s="1">
        <v>420361</v>
      </c>
    </row>
    <row r="1215" spans="9:11">
      <c r="I1215" s="1">
        <v>420362</v>
      </c>
      <c r="J1215" s="1" t="s">
        <v>1514</v>
      </c>
      <c r="K1215" s="1">
        <v>420362</v>
      </c>
    </row>
    <row r="1216" spans="9:11">
      <c r="I1216" s="1">
        <v>420363</v>
      </c>
      <c r="J1216" s="1" t="s">
        <v>1515</v>
      </c>
      <c r="K1216" s="1">
        <v>420363</v>
      </c>
    </row>
    <row r="1217" spans="9:11">
      <c r="I1217" s="1">
        <v>420364</v>
      </c>
      <c r="J1217" s="1" t="s">
        <v>1516</v>
      </c>
      <c r="K1217" s="1">
        <v>420364</v>
      </c>
    </row>
    <row r="1218" spans="9:11">
      <c r="I1218" s="1">
        <v>420366</v>
      </c>
      <c r="J1218" s="1" t="s">
        <v>1517</v>
      </c>
      <c r="K1218" s="1">
        <v>420366</v>
      </c>
    </row>
    <row r="1219" spans="9:11">
      <c r="I1219" s="1">
        <v>420370</v>
      </c>
      <c r="J1219" s="1" t="s">
        <v>1518</v>
      </c>
      <c r="K1219" s="1">
        <v>420370</v>
      </c>
    </row>
    <row r="1220" spans="9:11">
      <c r="I1220" s="1">
        <v>420371</v>
      </c>
      <c r="J1220" s="1" t="s">
        <v>1519</v>
      </c>
      <c r="K1220" s="1">
        <v>420371</v>
      </c>
    </row>
    <row r="1221" spans="9:11">
      <c r="I1221" s="1">
        <v>420372</v>
      </c>
      <c r="J1221" s="1" t="s">
        <v>1520</v>
      </c>
      <c r="K1221" s="1">
        <v>420372</v>
      </c>
    </row>
    <row r="1222" spans="9:11">
      <c r="I1222" s="1">
        <v>420373</v>
      </c>
      <c r="J1222" s="1" t="s">
        <v>1521</v>
      </c>
      <c r="K1222" s="1">
        <v>420373</v>
      </c>
    </row>
    <row r="1223" spans="9:11">
      <c r="I1223" s="1">
        <v>420374</v>
      </c>
      <c r="J1223" s="1" t="s">
        <v>1522</v>
      </c>
      <c r="K1223" s="1">
        <v>420374</v>
      </c>
    </row>
    <row r="1224" spans="9:11">
      <c r="I1224" s="1">
        <v>420375</v>
      </c>
      <c r="J1224" s="1" t="s">
        <v>1523</v>
      </c>
      <c r="K1224" s="1">
        <v>420375</v>
      </c>
    </row>
    <row r="1225" spans="9:11">
      <c r="I1225" s="1">
        <v>420376</v>
      </c>
      <c r="J1225" s="1" t="s">
        <v>263</v>
      </c>
      <c r="K1225" s="1">
        <v>420376</v>
      </c>
    </row>
    <row r="1226" spans="9:11">
      <c r="I1226" s="1">
        <v>420378</v>
      </c>
      <c r="J1226" s="1" t="s">
        <v>1524</v>
      </c>
      <c r="K1226" s="1">
        <v>420378</v>
      </c>
    </row>
    <row r="1227" spans="9:11">
      <c r="I1227" s="1">
        <v>420382</v>
      </c>
      <c r="J1227" s="1" t="s">
        <v>1525</v>
      </c>
      <c r="K1227" s="1">
        <v>420382</v>
      </c>
    </row>
    <row r="1228" spans="9:11">
      <c r="I1228" s="1">
        <v>420386</v>
      </c>
      <c r="J1228" s="1" t="s">
        <v>1526</v>
      </c>
      <c r="K1228" s="1">
        <v>420386</v>
      </c>
    </row>
    <row r="1229" spans="9:11">
      <c r="I1229" s="1">
        <v>420388</v>
      </c>
      <c r="J1229" s="1" t="s">
        <v>1527</v>
      </c>
      <c r="K1229" s="1">
        <v>420388</v>
      </c>
    </row>
    <row r="1230" spans="9:11">
      <c r="I1230" s="1">
        <v>420392</v>
      </c>
      <c r="J1230" s="1" t="s">
        <v>264</v>
      </c>
      <c r="K1230" s="1">
        <v>420392</v>
      </c>
    </row>
    <row r="1231" spans="9:11">
      <c r="I1231" s="1">
        <v>420393</v>
      </c>
      <c r="J1231" s="1" t="s">
        <v>265</v>
      </c>
      <c r="K1231" s="1">
        <v>420393</v>
      </c>
    </row>
    <row r="1232" spans="9:11">
      <c r="I1232" s="1">
        <v>420394</v>
      </c>
      <c r="J1232" s="1" t="s">
        <v>1528</v>
      </c>
      <c r="K1232" s="1">
        <v>420394</v>
      </c>
    </row>
    <row r="1233" spans="9:11">
      <c r="I1233" s="1">
        <v>420395</v>
      </c>
      <c r="J1233" s="1" t="s">
        <v>1529</v>
      </c>
      <c r="K1233" s="1">
        <v>420395</v>
      </c>
    </row>
    <row r="1234" spans="9:11">
      <c r="I1234" s="1">
        <v>420396</v>
      </c>
      <c r="J1234" s="1" t="s">
        <v>1530</v>
      </c>
      <c r="K1234" s="1">
        <v>420396</v>
      </c>
    </row>
    <row r="1235" spans="9:11">
      <c r="I1235" s="1">
        <v>420398</v>
      </c>
      <c r="J1235" s="1" t="s">
        <v>1531</v>
      </c>
      <c r="K1235" s="1">
        <v>420398</v>
      </c>
    </row>
    <row r="1236" spans="9:11">
      <c r="I1236" s="1">
        <v>420600</v>
      </c>
      <c r="J1236" s="1" t="s">
        <v>1532</v>
      </c>
      <c r="K1236" s="1">
        <v>420600</v>
      </c>
    </row>
    <row r="1237" spans="9:11">
      <c r="I1237" s="1">
        <v>420610</v>
      </c>
      <c r="J1237" s="1" t="s">
        <v>1533</v>
      </c>
      <c r="K1237" s="1">
        <v>420610</v>
      </c>
    </row>
    <row r="1238" spans="9:11">
      <c r="I1238" s="1">
        <v>420620</v>
      </c>
      <c r="J1238" s="1" t="s">
        <v>266</v>
      </c>
      <c r="K1238" s="1">
        <v>420620</v>
      </c>
    </row>
    <row r="1239" spans="9:11">
      <c r="I1239" s="1">
        <v>420700</v>
      </c>
      <c r="J1239" s="1" t="s">
        <v>267</v>
      </c>
      <c r="K1239" s="1">
        <v>420700</v>
      </c>
    </row>
    <row r="1240" spans="9:11">
      <c r="I1240" s="1">
        <v>420710</v>
      </c>
      <c r="J1240" s="1" t="s">
        <v>1534</v>
      </c>
      <c r="K1240" s="1">
        <v>420710</v>
      </c>
    </row>
    <row r="1241" spans="9:11">
      <c r="I1241" s="1">
        <v>420720</v>
      </c>
      <c r="J1241" s="1" t="s">
        <v>268</v>
      </c>
      <c r="K1241" s="1">
        <v>420720</v>
      </c>
    </row>
    <row r="1242" spans="9:11">
      <c r="I1242" s="1">
        <v>420721</v>
      </c>
      <c r="J1242" s="1" t="s">
        <v>1535</v>
      </c>
      <c r="K1242" s="1">
        <v>420721</v>
      </c>
    </row>
    <row r="1243" spans="9:11">
      <c r="I1243" s="1">
        <v>420726</v>
      </c>
      <c r="J1243" s="1" t="s">
        <v>269</v>
      </c>
      <c r="K1243" s="1">
        <v>420726</v>
      </c>
    </row>
    <row r="1244" spans="9:11">
      <c r="I1244" s="1">
        <v>420727</v>
      </c>
      <c r="J1244" s="1" t="s">
        <v>1536</v>
      </c>
      <c r="K1244" s="1">
        <v>420727</v>
      </c>
    </row>
    <row r="1245" spans="9:11">
      <c r="I1245" s="1">
        <v>420728</v>
      </c>
      <c r="J1245" s="1" t="s">
        <v>270</v>
      </c>
      <c r="K1245" s="1">
        <v>420728</v>
      </c>
    </row>
    <row r="1246" spans="9:11">
      <c r="I1246" s="1">
        <v>420729</v>
      </c>
      <c r="J1246" s="1" t="s">
        <v>1537</v>
      </c>
      <c r="K1246" s="1">
        <v>420729</v>
      </c>
    </row>
    <row r="1247" spans="9:11">
      <c r="I1247" s="1">
        <v>420730</v>
      </c>
      <c r="J1247" s="1" t="s">
        <v>1538</v>
      </c>
      <c r="K1247" s="1">
        <v>420730</v>
      </c>
    </row>
    <row r="1248" spans="9:11">
      <c r="I1248" s="1">
        <v>420800</v>
      </c>
      <c r="J1248" s="1" t="s">
        <v>271</v>
      </c>
      <c r="K1248" s="1">
        <v>420800</v>
      </c>
    </row>
    <row r="1249" spans="9:11">
      <c r="I1249" s="1">
        <v>420810</v>
      </c>
      <c r="J1249" s="1" t="s">
        <v>1539</v>
      </c>
      <c r="K1249" s="1">
        <v>420810</v>
      </c>
    </row>
    <row r="1250" spans="9:11">
      <c r="I1250" s="1">
        <v>420815</v>
      </c>
      <c r="J1250" s="1" t="s">
        <v>1540</v>
      </c>
      <c r="K1250" s="1">
        <v>420815</v>
      </c>
    </row>
    <row r="1251" spans="9:11">
      <c r="I1251" s="1">
        <v>420820</v>
      </c>
      <c r="J1251" s="1" t="s">
        <v>1541</v>
      </c>
      <c r="K1251" s="1">
        <v>420820</v>
      </c>
    </row>
    <row r="1252" spans="9:11">
      <c r="I1252" s="1">
        <v>420825</v>
      </c>
      <c r="J1252" s="1" t="s">
        <v>1542</v>
      </c>
      <c r="K1252" s="1">
        <v>420825</v>
      </c>
    </row>
    <row r="1253" spans="9:11">
      <c r="I1253" s="1">
        <v>420830</v>
      </c>
      <c r="J1253" s="1" t="s">
        <v>1543</v>
      </c>
      <c r="K1253" s="1">
        <v>420830</v>
      </c>
    </row>
    <row r="1254" spans="9:11">
      <c r="I1254" s="1">
        <v>420835</v>
      </c>
      <c r="J1254" s="1" t="s">
        <v>1544</v>
      </c>
      <c r="K1254" s="1">
        <v>420835</v>
      </c>
    </row>
    <row r="1255" spans="9:11">
      <c r="I1255" s="1">
        <v>420840</v>
      </c>
      <c r="J1255" s="1" t="s">
        <v>272</v>
      </c>
      <c r="K1255" s="1">
        <v>420840</v>
      </c>
    </row>
    <row r="1256" spans="9:11">
      <c r="I1256" s="1">
        <v>420841</v>
      </c>
      <c r="J1256" s="1" t="s">
        <v>273</v>
      </c>
      <c r="K1256" s="1">
        <v>420841</v>
      </c>
    </row>
    <row r="1257" spans="9:11">
      <c r="I1257" s="1">
        <v>420845</v>
      </c>
      <c r="J1257" s="1" t="s">
        <v>274</v>
      </c>
      <c r="K1257" s="1">
        <v>420845</v>
      </c>
    </row>
    <row r="1258" spans="9:11">
      <c r="I1258" s="1">
        <v>420855</v>
      </c>
      <c r="J1258" s="1" t="s">
        <v>1545</v>
      </c>
      <c r="K1258" s="1">
        <v>420855</v>
      </c>
    </row>
    <row r="1259" spans="9:11">
      <c r="I1259" s="1">
        <v>420870</v>
      </c>
      <c r="J1259" s="1" t="s">
        <v>275</v>
      </c>
      <c r="K1259" s="1">
        <v>420870</v>
      </c>
    </row>
    <row r="1260" spans="9:11">
      <c r="I1260" s="1">
        <v>420875</v>
      </c>
      <c r="J1260" s="1" t="s">
        <v>1546</v>
      </c>
      <c r="K1260" s="1">
        <v>420875</v>
      </c>
    </row>
    <row r="1261" spans="9:11">
      <c r="I1261" s="1">
        <v>420880</v>
      </c>
      <c r="J1261" s="1" t="s">
        <v>1547</v>
      </c>
      <c r="K1261" s="1">
        <v>420880</v>
      </c>
    </row>
    <row r="1262" spans="9:11">
      <c r="I1262" s="1">
        <v>420890</v>
      </c>
      <c r="J1262" s="1" t="s">
        <v>276</v>
      </c>
      <c r="K1262" s="1">
        <v>420890</v>
      </c>
    </row>
    <row r="1263" spans="9:11">
      <c r="I1263" s="1">
        <v>420891</v>
      </c>
      <c r="J1263" s="1" t="s">
        <v>1548</v>
      </c>
      <c r="K1263" s="1">
        <v>420891</v>
      </c>
    </row>
    <row r="1264" spans="9:11">
      <c r="I1264" s="1">
        <v>420892</v>
      </c>
      <c r="J1264" s="1" t="s">
        <v>277</v>
      </c>
      <c r="K1264" s="1">
        <v>420892</v>
      </c>
    </row>
    <row r="1265" spans="9:11">
      <c r="I1265" s="1">
        <v>420893</v>
      </c>
      <c r="J1265" s="1" t="s">
        <v>1549</v>
      </c>
      <c r="K1265" s="1">
        <v>420893</v>
      </c>
    </row>
    <row r="1266" spans="9:11">
      <c r="I1266" s="1">
        <v>420894</v>
      </c>
      <c r="J1266" s="1" t="s">
        <v>1550</v>
      </c>
      <c r="K1266" s="1">
        <v>420894</v>
      </c>
    </row>
    <row r="1267" spans="9:11">
      <c r="I1267" s="1">
        <v>420900</v>
      </c>
      <c r="J1267" s="1" t="s">
        <v>1551</v>
      </c>
      <c r="K1267" s="1">
        <v>420900</v>
      </c>
    </row>
    <row r="1268" spans="9:11">
      <c r="I1268" s="1">
        <v>420906</v>
      </c>
      <c r="J1268" s="1" t="s">
        <v>1552</v>
      </c>
      <c r="K1268" s="1">
        <v>420906</v>
      </c>
    </row>
    <row r="1269" spans="9:11">
      <c r="I1269" s="1">
        <v>420910</v>
      </c>
      <c r="J1269" s="1" t="s">
        <v>1553</v>
      </c>
      <c r="K1269" s="1">
        <v>420910</v>
      </c>
    </row>
    <row r="1270" spans="9:11">
      <c r="I1270" s="1">
        <v>420920</v>
      </c>
      <c r="J1270" s="1" t="s">
        <v>1554</v>
      </c>
      <c r="K1270" s="1">
        <v>420920</v>
      </c>
    </row>
    <row r="1271" spans="9:11">
      <c r="I1271" s="1">
        <v>420921</v>
      </c>
      <c r="J1271" s="1" t="s">
        <v>278</v>
      </c>
      <c r="K1271" s="1">
        <v>420921</v>
      </c>
    </row>
    <row r="1272" spans="9:11">
      <c r="I1272" s="1">
        <v>420930</v>
      </c>
      <c r="J1272" s="1" t="s">
        <v>279</v>
      </c>
      <c r="K1272" s="1">
        <v>420930</v>
      </c>
    </row>
    <row r="1273" spans="9:11">
      <c r="I1273" s="1">
        <v>420935</v>
      </c>
      <c r="J1273" s="1" t="s">
        <v>1555</v>
      </c>
      <c r="K1273" s="1">
        <v>420935</v>
      </c>
    </row>
    <row r="1274" spans="9:11">
      <c r="I1274" s="1">
        <v>421000</v>
      </c>
      <c r="J1274" s="1" t="s">
        <v>1556</v>
      </c>
      <c r="K1274" s="1">
        <v>421000</v>
      </c>
    </row>
    <row r="1275" spans="9:11">
      <c r="I1275" s="1">
        <v>421010</v>
      </c>
      <c r="J1275" s="1" t="s">
        <v>280</v>
      </c>
      <c r="K1275" s="1">
        <v>421010</v>
      </c>
    </row>
    <row r="1276" spans="9:11">
      <c r="I1276" s="1">
        <v>421100</v>
      </c>
      <c r="J1276" s="1" t="s">
        <v>281</v>
      </c>
      <c r="K1276" s="1">
        <v>421100</v>
      </c>
    </row>
    <row r="1277" spans="9:11">
      <c r="I1277" s="1">
        <v>421101</v>
      </c>
      <c r="J1277" s="1" t="s">
        <v>1557</v>
      </c>
      <c r="K1277" s="1">
        <v>421101</v>
      </c>
    </row>
    <row r="1278" spans="9:11">
      <c r="I1278" s="1">
        <v>421102</v>
      </c>
      <c r="J1278" s="1" t="s">
        <v>1558</v>
      </c>
      <c r="K1278" s="1">
        <v>421102</v>
      </c>
    </row>
    <row r="1279" spans="9:11">
      <c r="I1279" s="1">
        <v>421103</v>
      </c>
      <c r="J1279" s="1" t="s">
        <v>1559</v>
      </c>
      <c r="K1279" s="1">
        <v>421103</v>
      </c>
    </row>
    <row r="1280" spans="9:11">
      <c r="I1280" s="1">
        <v>421104</v>
      </c>
      <c r="J1280" s="1" t="s">
        <v>1560</v>
      </c>
      <c r="K1280" s="1">
        <v>421104</v>
      </c>
    </row>
    <row r="1281" spans="9:11">
      <c r="I1281" s="1">
        <v>421105</v>
      </c>
      <c r="J1281" s="1" t="s">
        <v>1561</v>
      </c>
      <c r="K1281" s="1">
        <v>421105</v>
      </c>
    </row>
    <row r="1282" spans="9:11">
      <c r="I1282" s="1">
        <v>421106</v>
      </c>
      <c r="J1282" s="1" t="s">
        <v>1562</v>
      </c>
      <c r="K1282" s="1">
        <v>421106</v>
      </c>
    </row>
    <row r="1283" spans="9:11">
      <c r="I1283" s="1">
        <v>421107</v>
      </c>
      <c r="J1283" s="1" t="s">
        <v>1563</v>
      </c>
      <c r="K1283" s="1">
        <v>421107</v>
      </c>
    </row>
    <row r="1284" spans="9:11">
      <c r="I1284" s="1">
        <v>421108</v>
      </c>
      <c r="J1284" s="1" t="s">
        <v>1564</v>
      </c>
      <c r="K1284" s="1">
        <v>421108</v>
      </c>
    </row>
    <row r="1285" spans="9:11">
      <c r="I1285" s="1">
        <v>421109</v>
      </c>
      <c r="J1285" s="1" t="s">
        <v>1565</v>
      </c>
      <c r="K1285" s="1">
        <v>421109</v>
      </c>
    </row>
    <row r="1286" spans="9:11">
      <c r="I1286" s="1">
        <v>421110</v>
      </c>
      <c r="J1286" s="1" t="s">
        <v>1566</v>
      </c>
      <c r="K1286" s="1">
        <v>421110</v>
      </c>
    </row>
    <row r="1287" spans="9:11">
      <c r="I1287" s="1">
        <v>421111</v>
      </c>
      <c r="J1287" s="1" t="s">
        <v>1567</v>
      </c>
      <c r="K1287" s="1">
        <v>421111</v>
      </c>
    </row>
    <row r="1288" spans="9:11">
      <c r="I1288" s="1">
        <v>421112</v>
      </c>
      <c r="J1288" s="1" t="s">
        <v>1568</v>
      </c>
      <c r="K1288" s="1">
        <v>421112</v>
      </c>
    </row>
    <row r="1289" spans="9:11">
      <c r="I1289" s="1">
        <v>421113</v>
      </c>
      <c r="J1289" s="1" t="s">
        <v>1569</v>
      </c>
      <c r="K1289" s="1">
        <v>421113</v>
      </c>
    </row>
    <row r="1290" spans="9:11">
      <c r="I1290" s="1">
        <v>421114</v>
      </c>
      <c r="J1290" s="1" t="s">
        <v>1570</v>
      </c>
      <c r="K1290" s="1">
        <v>421114</v>
      </c>
    </row>
    <row r="1291" spans="9:11">
      <c r="I1291" s="1">
        <v>421115</v>
      </c>
      <c r="J1291" s="1" t="s">
        <v>1571</v>
      </c>
      <c r="K1291" s="1">
        <v>421115</v>
      </c>
    </row>
    <row r="1292" spans="9:11">
      <c r="I1292" s="1">
        <v>421116</v>
      </c>
      <c r="J1292" s="1" t="s">
        <v>1572</v>
      </c>
      <c r="K1292" s="1">
        <v>421116</v>
      </c>
    </row>
    <row r="1293" spans="9:11">
      <c r="I1293" s="1">
        <v>421117</v>
      </c>
      <c r="J1293" s="1" t="s">
        <v>1573</v>
      </c>
      <c r="K1293" s="1">
        <v>421117</v>
      </c>
    </row>
    <row r="1294" spans="9:11">
      <c r="I1294" s="1">
        <v>421118</v>
      </c>
      <c r="J1294" s="1" t="s">
        <v>1574</v>
      </c>
      <c r="K1294" s="1">
        <v>421118</v>
      </c>
    </row>
    <row r="1295" spans="9:11">
      <c r="I1295" s="1">
        <v>421119</v>
      </c>
      <c r="J1295" s="1" t="s">
        <v>1575</v>
      </c>
      <c r="K1295" s="1">
        <v>421119</v>
      </c>
    </row>
    <row r="1296" spans="9:11">
      <c r="I1296" s="1">
        <v>421120</v>
      </c>
      <c r="J1296" s="1" t="s">
        <v>282</v>
      </c>
      <c r="K1296" s="1">
        <v>421120</v>
      </c>
    </row>
    <row r="1297" spans="9:11">
      <c r="I1297" s="1">
        <v>421121</v>
      </c>
      <c r="J1297" s="1" t="s">
        <v>1576</v>
      </c>
      <c r="K1297" s="1">
        <v>421121</v>
      </c>
    </row>
    <row r="1298" spans="9:11">
      <c r="I1298" s="1">
        <v>421122</v>
      </c>
      <c r="J1298" s="1" t="s">
        <v>1577</v>
      </c>
      <c r="K1298" s="1">
        <v>421122</v>
      </c>
    </row>
    <row r="1299" spans="9:11">
      <c r="I1299" s="1">
        <v>421123</v>
      </c>
      <c r="J1299" s="1" t="s">
        <v>1578</v>
      </c>
      <c r="K1299" s="1">
        <v>421123</v>
      </c>
    </row>
    <row r="1300" spans="9:11">
      <c r="I1300" s="1">
        <v>421124</v>
      </c>
      <c r="J1300" s="1" t="s">
        <v>1579</v>
      </c>
      <c r="K1300" s="1">
        <v>421124</v>
      </c>
    </row>
    <row r="1301" spans="9:11">
      <c r="I1301" s="1">
        <v>421125</v>
      </c>
      <c r="J1301" s="1" t="s">
        <v>1580</v>
      </c>
      <c r="K1301" s="1">
        <v>421125</v>
      </c>
    </row>
    <row r="1302" spans="9:11">
      <c r="I1302" s="1">
        <v>421126</v>
      </c>
      <c r="J1302" s="1" t="s">
        <v>1581</v>
      </c>
      <c r="K1302" s="1">
        <v>421126</v>
      </c>
    </row>
    <row r="1303" spans="9:11">
      <c r="I1303" s="1">
        <v>421127</v>
      </c>
      <c r="J1303" s="1" t="s">
        <v>1582</v>
      </c>
      <c r="K1303" s="1">
        <v>421127</v>
      </c>
    </row>
    <row r="1304" spans="9:11">
      <c r="I1304" s="1">
        <v>421128</v>
      </c>
      <c r="J1304" s="1" t="s">
        <v>1583</v>
      </c>
      <c r="K1304" s="1">
        <v>421128</v>
      </c>
    </row>
    <row r="1305" spans="9:11">
      <c r="I1305" s="1">
        <v>421129</v>
      </c>
      <c r="J1305" s="1" t="s">
        <v>1584</v>
      </c>
      <c r="K1305" s="1">
        <v>421129</v>
      </c>
    </row>
    <row r="1306" spans="9:11">
      <c r="I1306" s="1">
        <v>421130</v>
      </c>
      <c r="J1306" s="1" t="s">
        <v>1585</v>
      </c>
      <c r="K1306" s="1">
        <v>421130</v>
      </c>
    </row>
    <row r="1307" spans="9:11">
      <c r="I1307" s="1">
        <v>421131</v>
      </c>
      <c r="J1307" s="1" t="s">
        <v>1586</v>
      </c>
      <c r="K1307" s="1">
        <v>421131</v>
      </c>
    </row>
    <row r="1308" spans="9:11">
      <c r="I1308" s="1">
        <v>421132</v>
      </c>
      <c r="J1308" s="1" t="s">
        <v>1587</v>
      </c>
      <c r="K1308" s="1">
        <v>421132</v>
      </c>
    </row>
    <row r="1309" spans="9:11">
      <c r="I1309" s="1">
        <v>421133</v>
      </c>
      <c r="J1309" s="1" t="s">
        <v>1588</v>
      </c>
      <c r="K1309" s="1">
        <v>421133</v>
      </c>
    </row>
    <row r="1310" spans="9:11">
      <c r="I1310" s="1">
        <v>421134</v>
      </c>
      <c r="J1310" s="1" t="s">
        <v>1589</v>
      </c>
      <c r="K1310" s="1">
        <v>421134</v>
      </c>
    </row>
    <row r="1311" spans="9:11">
      <c r="I1311" s="1">
        <v>421135</v>
      </c>
      <c r="J1311" s="1" t="s">
        <v>1590</v>
      </c>
      <c r="K1311" s="1">
        <v>421135</v>
      </c>
    </row>
    <row r="1312" spans="9:11">
      <c r="I1312" s="1">
        <v>421136</v>
      </c>
      <c r="J1312" s="1" t="s">
        <v>1591</v>
      </c>
      <c r="K1312" s="1">
        <v>421136</v>
      </c>
    </row>
    <row r="1313" spans="9:11">
      <c r="I1313" s="1">
        <v>421137</v>
      </c>
      <c r="J1313" s="1" t="s">
        <v>1592</v>
      </c>
      <c r="K1313" s="1">
        <v>421137</v>
      </c>
    </row>
    <row r="1314" spans="9:11">
      <c r="I1314" s="1">
        <v>421140</v>
      </c>
      <c r="J1314" s="1" t="s">
        <v>1593</v>
      </c>
      <c r="K1314" s="1">
        <v>421140</v>
      </c>
    </row>
    <row r="1315" spans="9:11">
      <c r="I1315" s="1">
        <v>421141</v>
      </c>
      <c r="J1315" s="1" t="s">
        <v>1594</v>
      </c>
      <c r="K1315" s="1">
        <v>421141</v>
      </c>
    </row>
    <row r="1316" spans="9:11">
      <c r="I1316" s="1">
        <v>421142</v>
      </c>
      <c r="J1316" s="1" t="s">
        <v>1595</v>
      </c>
      <c r="K1316" s="1">
        <v>421142</v>
      </c>
    </row>
    <row r="1317" spans="9:11">
      <c r="I1317" s="1">
        <v>421143</v>
      </c>
      <c r="J1317" s="1" t="s">
        <v>283</v>
      </c>
      <c r="K1317" s="1">
        <v>421143</v>
      </c>
    </row>
    <row r="1318" spans="9:11">
      <c r="I1318" s="1">
        <v>421144</v>
      </c>
      <c r="J1318" s="1" t="s">
        <v>1596</v>
      </c>
      <c r="K1318" s="1">
        <v>421144</v>
      </c>
    </row>
    <row r="1319" spans="9:11">
      <c r="I1319" s="1">
        <v>421145</v>
      </c>
      <c r="J1319" s="1" t="s">
        <v>1597</v>
      </c>
      <c r="K1319" s="1">
        <v>421145</v>
      </c>
    </row>
    <row r="1320" spans="9:11">
      <c r="I1320" s="1">
        <v>421146</v>
      </c>
      <c r="J1320" s="1" t="s">
        <v>1598</v>
      </c>
      <c r="K1320" s="1">
        <v>421146</v>
      </c>
    </row>
    <row r="1321" spans="9:11">
      <c r="I1321" s="1">
        <v>421147</v>
      </c>
      <c r="J1321" s="1" t="s">
        <v>1599</v>
      </c>
      <c r="K1321" s="1">
        <v>421147</v>
      </c>
    </row>
    <row r="1322" spans="9:11">
      <c r="I1322" s="1">
        <v>421150</v>
      </c>
      <c r="J1322" s="1" t="s">
        <v>284</v>
      </c>
      <c r="K1322" s="1">
        <v>421150</v>
      </c>
    </row>
    <row r="1323" spans="9:11">
      <c r="I1323" s="1">
        <v>421151</v>
      </c>
      <c r="J1323" s="1" t="s">
        <v>1600</v>
      </c>
      <c r="K1323" s="1">
        <v>421151</v>
      </c>
    </row>
    <row r="1324" spans="9:11">
      <c r="I1324" s="1">
        <v>421152</v>
      </c>
      <c r="J1324" s="1" t="s">
        <v>1601</v>
      </c>
      <c r="K1324" s="1">
        <v>421152</v>
      </c>
    </row>
    <row r="1325" spans="9:11">
      <c r="I1325" s="1">
        <v>421153</v>
      </c>
      <c r="J1325" s="1" t="s">
        <v>1602</v>
      </c>
      <c r="K1325" s="1">
        <v>421153</v>
      </c>
    </row>
    <row r="1326" spans="9:11">
      <c r="I1326" s="1">
        <v>421154</v>
      </c>
      <c r="J1326" s="1" t="s">
        <v>1603</v>
      </c>
      <c r="K1326" s="1">
        <v>421154</v>
      </c>
    </row>
    <row r="1327" spans="9:11">
      <c r="I1327" s="1">
        <v>421155</v>
      </c>
      <c r="J1327" s="1" t="s">
        <v>1604</v>
      </c>
      <c r="K1327" s="1">
        <v>421155</v>
      </c>
    </row>
    <row r="1328" spans="9:11">
      <c r="I1328" s="1">
        <v>421156</v>
      </c>
      <c r="J1328" s="1" t="s">
        <v>1605</v>
      </c>
      <c r="K1328" s="1">
        <v>421156</v>
      </c>
    </row>
    <row r="1329" spans="9:11">
      <c r="I1329" s="1">
        <v>421157</v>
      </c>
      <c r="J1329" s="1" t="s">
        <v>1606</v>
      </c>
      <c r="K1329" s="1">
        <v>421157</v>
      </c>
    </row>
    <row r="1330" spans="9:11">
      <c r="I1330" s="1">
        <v>421158</v>
      </c>
      <c r="J1330" s="1" t="s">
        <v>1607</v>
      </c>
      <c r="K1330" s="1">
        <v>421158</v>
      </c>
    </row>
    <row r="1331" spans="9:11">
      <c r="I1331" s="1">
        <v>421159</v>
      </c>
      <c r="J1331" s="1" t="s">
        <v>1608</v>
      </c>
      <c r="K1331" s="1">
        <v>421159</v>
      </c>
    </row>
    <row r="1332" spans="9:11">
      <c r="I1332" s="1">
        <v>421160</v>
      </c>
      <c r="J1332" s="1" t="s">
        <v>1609</v>
      </c>
      <c r="K1332" s="1">
        <v>421160</v>
      </c>
    </row>
    <row r="1333" spans="9:11">
      <c r="I1333" s="1">
        <v>421165</v>
      </c>
      <c r="J1333" s="1" t="s">
        <v>1610</v>
      </c>
      <c r="K1333" s="1">
        <v>421165</v>
      </c>
    </row>
    <row r="1334" spans="9:11">
      <c r="I1334" s="1">
        <v>421170</v>
      </c>
      <c r="J1334" s="1" t="s">
        <v>1611</v>
      </c>
      <c r="K1334" s="1">
        <v>421170</v>
      </c>
    </row>
    <row r="1335" spans="9:11">
      <c r="I1335" s="1">
        <v>421171</v>
      </c>
      <c r="J1335" s="1" t="s">
        <v>1612</v>
      </c>
      <c r="K1335" s="1">
        <v>421171</v>
      </c>
    </row>
    <row r="1336" spans="9:11">
      <c r="I1336" s="1">
        <v>421172</v>
      </c>
      <c r="J1336" s="1" t="s">
        <v>1613</v>
      </c>
      <c r="K1336" s="1">
        <v>421172</v>
      </c>
    </row>
    <row r="1337" spans="9:11">
      <c r="I1337" s="1">
        <v>421173</v>
      </c>
      <c r="J1337" s="1" t="s">
        <v>1614</v>
      </c>
      <c r="K1337" s="1">
        <v>421173</v>
      </c>
    </row>
    <row r="1338" spans="9:11">
      <c r="I1338" s="1">
        <v>421174</v>
      </c>
      <c r="J1338" s="1" t="s">
        <v>1615</v>
      </c>
      <c r="K1338" s="1">
        <v>421174</v>
      </c>
    </row>
    <row r="1339" spans="9:11">
      <c r="I1339" s="1">
        <v>421175</v>
      </c>
      <c r="J1339" s="1" t="s">
        <v>1616</v>
      </c>
      <c r="K1339" s="1">
        <v>421175</v>
      </c>
    </row>
    <row r="1340" spans="9:11">
      <c r="I1340" s="1">
        <v>421176</v>
      </c>
      <c r="J1340" s="1" t="s">
        <v>1617</v>
      </c>
      <c r="K1340" s="1">
        <v>421176</v>
      </c>
    </row>
    <row r="1341" spans="9:11">
      <c r="I1341" s="1">
        <v>421200</v>
      </c>
      <c r="J1341" s="1" t="s">
        <v>285</v>
      </c>
      <c r="K1341" s="1">
        <v>421200</v>
      </c>
    </row>
    <row r="1342" spans="9:11">
      <c r="I1342" s="1">
        <v>421201</v>
      </c>
      <c r="J1342" s="1" t="s">
        <v>1618</v>
      </c>
      <c r="K1342" s="1">
        <v>421201</v>
      </c>
    </row>
    <row r="1343" spans="9:11">
      <c r="I1343" s="1">
        <v>421205</v>
      </c>
      <c r="J1343" s="1" t="s">
        <v>286</v>
      </c>
      <c r="K1343" s="1">
        <v>421205</v>
      </c>
    </row>
    <row r="1344" spans="9:11">
      <c r="I1344" s="1">
        <v>421210</v>
      </c>
      <c r="J1344" s="1" t="s">
        <v>1619</v>
      </c>
      <c r="K1344" s="1">
        <v>421210</v>
      </c>
    </row>
    <row r="1345" spans="9:11">
      <c r="I1345" s="1">
        <v>421215</v>
      </c>
      <c r="J1345" s="1" t="s">
        <v>1620</v>
      </c>
      <c r="K1345" s="1">
        <v>421215</v>
      </c>
    </row>
    <row r="1346" spans="9:11">
      <c r="I1346" s="1">
        <v>421225</v>
      </c>
      <c r="J1346" s="1" t="s">
        <v>1621</v>
      </c>
      <c r="K1346" s="1">
        <v>421225</v>
      </c>
    </row>
    <row r="1347" spans="9:11">
      <c r="I1347" s="1">
        <v>421230</v>
      </c>
      <c r="J1347" s="1" t="s">
        <v>1622</v>
      </c>
      <c r="K1347" s="1">
        <v>421230</v>
      </c>
    </row>
    <row r="1348" spans="9:11">
      <c r="I1348" s="1">
        <v>421235</v>
      </c>
      <c r="J1348" s="1" t="s">
        <v>1623</v>
      </c>
      <c r="K1348" s="1">
        <v>421235</v>
      </c>
    </row>
    <row r="1349" spans="9:11">
      <c r="I1349" s="1">
        <v>421240</v>
      </c>
      <c r="J1349" s="1" t="s">
        <v>1624</v>
      </c>
      <c r="K1349" s="1">
        <v>421240</v>
      </c>
    </row>
    <row r="1350" spans="9:11">
      <c r="I1350" s="1">
        <v>421245</v>
      </c>
      <c r="J1350" s="1" t="s">
        <v>1625</v>
      </c>
      <c r="K1350" s="1">
        <v>421245</v>
      </c>
    </row>
    <row r="1351" spans="9:11">
      <c r="I1351" s="1">
        <v>421250</v>
      </c>
      <c r="J1351" s="1" t="s">
        <v>1626</v>
      </c>
      <c r="K1351" s="1">
        <v>421250</v>
      </c>
    </row>
    <row r="1352" spans="9:11">
      <c r="I1352" s="1">
        <v>421255</v>
      </c>
      <c r="J1352" s="1" t="s">
        <v>1627</v>
      </c>
      <c r="K1352" s="1">
        <v>421255</v>
      </c>
    </row>
    <row r="1353" spans="9:11">
      <c r="I1353" s="1">
        <v>421260</v>
      </c>
      <c r="J1353" s="1" t="s">
        <v>1628</v>
      </c>
      <c r="K1353" s="1">
        <v>421260</v>
      </c>
    </row>
    <row r="1354" spans="9:11">
      <c r="I1354" s="1">
        <v>421265</v>
      </c>
      <c r="J1354" s="1" t="s">
        <v>1629</v>
      </c>
      <c r="K1354" s="1">
        <v>421265</v>
      </c>
    </row>
    <row r="1355" spans="9:11">
      <c r="I1355" s="1">
        <v>421305</v>
      </c>
      <c r="J1355" s="1" t="s">
        <v>287</v>
      </c>
      <c r="K1355" s="1">
        <v>421305</v>
      </c>
    </row>
    <row r="1356" spans="9:11">
      <c r="I1356" s="1">
        <v>421310</v>
      </c>
      <c r="J1356" s="1" t="s">
        <v>288</v>
      </c>
      <c r="K1356" s="1">
        <v>421310</v>
      </c>
    </row>
    <row r="1357" spans="9:11">
      <c r="I1357" s="1">
        <v>421313</v>
      </c>
      <c r="J1357" s="1" t="s">
        <v>1630</v>
      </c>
      <c r="K1357" s="1">
        <v>421313</v>
      </c>
    </row>
    <row r="1358" spans="9:11">
      <c r="I1358" s="1">
        <v>421315</v>
      </c>
      <c r="J1358" s="1" t="s">
        <v>1631</v>
      </c>
      <c r="K1358" s="1">
        <v>421315</v>
      </c>
    </row>
    <row r="1359" spans="9:11">
      <c r="I1359" s="1">
        <v>421316</v>
      </c>
      <c r="J1359" s="1" t="s">
        <v>289</v>
      </c>
      <c r="K1359" s="1">
        <v>421316</v>
      </c>
    </row>
    <row r="1360" spans="9:11">
      <c r="I1360" s="1">
        <v>421317</v>
      </c>
      <c r="J1360" s="1" t="s">
        <v>1632</v>
      </c>
      <c r="K1360" s="1">
        <v>421317</v>
      </c>
    </row>
    <row r="1361" spans="9:11">
      <c r="I1361" s="1">
        <v>421318</v>
      </c>
      <c r="J1361" s="1" t="s">
        <v>290</v>
      </c>
      <c r="K1361" s="1">
        <v>421318</v>
      </c>
    </row>
    <row r="1362" spans="9:11">
      <c r="I1362" s="1">
        <v>421320</v>
      </c>
      <c r="J1362" s="1" t="s">
        <v>1633</v>
      </c>
      <c r="K1362" s="1">
        <v>421320</v>
      </c>
    </row>
    <row r="1363" spans="9:11">
      <c r="I1363" s="1">
        <v>421405</v>
      </c>
      <c r="J1363" s="1" t="s">
        <v>1634</v>
      </c>
      <c r="K1363" s="1">
        <v>421405</v>
      </c>
    </row>
    <row r="1364" spans="9:11">
      <c r="I1364" s="1">
        <v>421410</v>
      </c>
      <c r="J1364" s="1" t="s">
        <v>1635</v>
      </c>
      <c r="K1364" s="1">
        <v>421410</v>
      </c>
    </row>
    <row r="1365" spans="9:11">
      <c r="I1365" s="1">
        <v>421415</v>
      </c>
      <c r="J1365" s="1" t="s">
        <v>1636</v>
      </c>
      <c r="K1365" s="1">
        <v>421415</v>
      </c>
    </row>
    <row r="1366" spans="9:11">
      <c r="I1366" s="1">
        <v>421420</v>
      </c>
      <c r="J1366" s="1" t="s">
        <v>1637</v>
      </c>
      <c r="K1366" s="1">
        <v>421420</v>
      </c>
    </row>
    <row r="1367" spans="9:11">
      <c r="I1367" s="1">
        <v>421421</v>
      </c>
      <c r="J1367" s="1" t="s">
        <v>1638</v>
      </c>
      <c r="K1367" s="1">
        <v>421421</v>
      </c>
    </row>
    <row r="1368" spans="9:11">
      <c r="I1368" s="1">
        <v>421500</v>
      </c>
      <c r="J1368" s="1" t="s">
        <v>291</v>
      </c>
      <c r="K1368" s="1">
        <v>421500</v>
      </c>
    </row>
    <row r="1369" spans="9:11">
      <c r="I1369" s="1">
        <v>421502</v>
      </c>
      <c r="J1369" s="1" t="s">
        <v>292</v>
      </c>
      <c r="K1369" s="1">
        <v>421502</v>
      </c>
    </row>
    <row r="1370" spans="9:11">
      <c r="I1370" s="1">
        <v>421503</v>
      </c>
      <c r="J1370" s="1" t="s">
        <v>1639</v>
      </c>
      <c r="K1370" s="1">
        <v>421503</v>
      </c>
    </row>
    <row r="1371" spans="9:11">
      <c r="I1371" s="1">
        <v>421504</v>
      </c>
      <c r="J1371" s="1" t="s">
        <v>1640</v>
      </c>
      <c r="K1371" s="1">
        <v>421504</v>
      </c>
    </row>
    <row r="1372" spans="9:11">
      <c r="I1372" s="1">
        <v>421505</v>
      </c>
      <c r="J1372" s="1" t="s">
        <v>1641</v>
      </c>
      <c r="K1372" s="1">
        <v>421505</v>
      </c>
    </row>
    <row r="1373" spans="9:11">
      <c r="I1373" s="1">
        <v>421506</v>
      </c>
      <c r="J1373" s="1" t="s">
        <v>1642</v>
      </c>
      <c r="K1373" s="1">
        <v>421506</v>
      </c>
    </row>
    <row r="1374" spans="9:11">
      <c r="I1374" s="1">
        <v>421507</v>
      </c>
      <c r="J1374" s="1" t="s">
        <v>1643</v>
      </c>
      <c r="K1374" s="1">
        <v>421507</v>
      </c>
    </row>
    <row r="1375" spans="9:11">
      <c r="I1375" s="1">
        <v>421508</v>
      </c>
      <c r="J1375" s="1" t="s">
        <v>1644</v>
      </c>
      <c r="K1375" s="1">
        <v>421508</v>
      </c>
    </row>
    <row r="1376" spans="9:11">
      <c r="I1376" s="1">
        <v>421509</v>
      </c>
      <c r="J1376" s="1" t="s">
        <v>1645</v>
      </c>
      <c r="K1376" s="1">
        <v>421509</v>
      </c>
    </row>
    <row r="1377" spans="9:11">
      <c r="I1377" s="1">
        <v>421510</v>
      </c>
      <c r="J1377" s="1" t="s">
        <v>1646</v>
      </c>
      <c r="K1377" s="1">
        <v>421510</v>
      </c>
    </row>
    <row r="1378" spans="9:11">
      <c r="I1378" s="1">
        <v>421511</v>
      </c>
      <c r="J1378" s="1" t="s">
        <v>1647</v>
      </c>
      <c r="K1378" s="1">
        <v>421511</v>
      </c>
    </row>
    <row r="1379" spans="9:11">
      <c r="I1379" s="1">
        <v>421512</v>
      </c>
      <c r="J1379" s="1" t="s">
        <v>1648</v>
      </c>
      <c r="K1379" s="1">
        <v>421512</v>
      </c>
    </row>
    <row r="1380" spans="9:11">
      <c r="I1380" s="1">
        <v>421513</v>
      </c>
      <c r="J1380" s="1" t="s">
        <v>1649</v>
      </c>
      <c r="K1380" s="1">
        <v>421513</v>
      </c>
    </row>
    <row r="1381" spans="9:11">
      <c r="I1381" s="1">
        <v>421514</v>
      </c>
      <c r="J1381" s="1" t="s">
        <v>1650</v>
      </c>
      <c r="K1381" s="1">
        <v>421514</v>
      </c>
    </row>
    <row r="1382" spans="9:11">
      <c r="I1382" s="1">
        <v>421550</v>
      </c>
      <c r="J1382" s="1" t="s">
        <v>1651</v>
      </c>
      <c r="K1382" s="1">
        <v>421550</v>
      </c>
    </row>
    <row r="1383" spans="9:11">
      <c r="I1383" s="1">
        <v>421552</v>
      </c>
      <c r="J1383" s="1" t="s">
        <v>293</v>
      </c>
      <c r="K1383" s="1">
        <v>421552</v>
      </c>
    </row>
    <row r="1384" spans="9:11">
      <c r="I1384" s="1">
        <v>421553</v>
      </c>
      <c r="J1384" s="1" t="s">
        <v>1652</v>
      </c>
      <c r="K1384" s="1">
        <v>421553</v>
      </c>
    </row>
    <row r="1385" spans="9:11">
      <c r="I1385" s="1">
        <v>421554</v>
      </c>
      <c r="J1385" s="1" t="s">
        <v>1653</v>
      </c>
      <c r="K1385" s="1">
        <v>421554</v>
      </c>
    </row>
    <row r="1386" spans="9:11">
      <c r="I1386" s="1">
        <v>421555</v>
      </c>
      <c r="J1386" s="1" t="s">
        <v>1654</v>
      </c>
      <c r="K1386" s="1">
        <v>421555</v>
      </c>
    </row>
    <row r="1387" spans="9:11">
      <c r="I1387" s="1">
        <v>421556</v>
      </c>
      <c r="J1387" s="1" t="s">
        <v>1655</v>
      </c>
      <c r="K1387" s="1">
        <v>421556</v>
      </c>
    </row>
    <row r="1388" spans="9:11">
      <c r="I1388" s="1">
        <v>421557</v>
      </c>
      <c r="J1388" s="1" t="s">
        <v>1656</v>
      </c>
      <c r="K1388" s="1">
        <v>421557</v>
      </c>
    </row>
    <row r="1389" spans="9:11">
      <c r="I1389" s="1">
        <v>421558</v>
      </c>
      <c r="J1389" s="1" t="s">
        <v>1657</v>
      </c>
      <c r="K1389" s="1">
        <v>421558</v>
      </c>
    </row>
    <row r="1390" spans="9:11">
      <c r="I1390" s="1">
        <v>421559</v>
      </c>
      <c r="J1390" s="1" t="s">
        <v>1658</v>
      </c>
      <c r="K1390" s="1">
        <v>421559</v>
      </c>
    </row>
    <row r="1391" spans="9:11">
      <c r="I1391" s="1">
        <v>421560</v>
      </c>
      <c r="J1391" s="1" t="s">
        <v>1659</v>
      </c>
      <c r="K1391" s="1">
        <v>421560</v>
      </c>
    </row>
    <row r="1392" spans="9:11">
      <c r="I1392" s="1">
        <v>421561</v>
      </c>
      <c r="J1392" s="1" t="s">
        <v>1660</v>
      </c>
      <c r="K1392" s="1">
        <v>421561</v>
      </c>
    </row>
    <row r="1393" spans="9:11">
      <c r="I1393" s="1">
        <v>421562</v>
      </c>
      <c r="J1393" s="1" t="s">
        <v>1661</v>
      </c>
      <c r="K1393" s="1">
        <v>421562</v>
      </c>
    </row>
    <row r="1394" spans="9:11">
      <c r="I1394" s="1">
        <v>421563</v>
      </c>
      <c r="J1394" s="1" t="s">
        <v>1662</v>
      </c>
      <c r="K1394" s="1">
        <v>421563</v>
      </c>
    </row>
    <row r="1395" spans="9:11">
      <c r="I1395" s="1">
        <v>421564</v>
      </c>
      <c r="J1395" s="1" t="s">
        <v>294</v>
      </c>
      <c r="K1395" s="1">
        <v>421564</v>
      </c>
    </row>
    <row r="1396" spans="9:11">
      <c r="I1396" s="1">
        <v>421565</v>
      </c>
      <c r="J1396" s="1" t="s">
        <v>1663</v>
      </c>
      <c r="K1396" s="1">
        <v>421565</v>
      </c>
    </row>
    <row r="1397" spans="9:11">
      <c r="I1397" s="1">
        <v>421566</v>
      </c>
      <c r="J1397" s="1" t="s">
        <v>1664</v>
      </c>
      <c r="K1397" s="1">
        <v>421566</v>
      </c>
    </row>
    <row r="1398" spans="9:11">
      <c r="I1398" s="1">
        <v>421567</v>
      </c>
      <c r="J1398" s="1" t="s">
        <v>1665</v>
      </c>
      <c r="K1398" s="1">
        <v>421567</v>
      </c>
    </row>
    <row r="1399" spans="9:11">
      <c r="I1399" s="1">
        <v>421568</v>
      </c>
      <c r="J1399" s="1" t="s">
        <v>1666</v>
      </c>
      <c r="K1399" s="1">
        <v>421568</v>
      </c>
    </row>
    <row r="1400" spans="9:11">
      <c r="I1400" s="1">
        <v>421570</v>
      </c>
      <c r="J1400" s="1" t="s">
        <v>1667</v>
      </c>
      <c r="K1400" s="1">
        <v>421570</v>
      </c>
    </row>
    <row r="1401" spans="9:11">
      <c r="I1401" s="1">
        <v>421572</v>
      </c>
      <c r="J1401" s="1" t="s">
        <v>295</v>
      </c>
      <c r="K1401" s="1">
        <v>421572</v>
      </c>
    </row>
    <row r="1402" spans="9:11">
      <c r="I1402" s="1">
        <v>421574</v>
      </c>
      <c r="J1402" s="1" t="s">
        <v>1668</v>
      </c>
      <c r="K1402" s="1">
        <v>421574</v>
      </c>
    </row>
    <row r="1403" spans="9:11">
      <c r="I1403" s="1">
        <v>421575</v>
      </c>
      <c r="J1403" s="1" t="s">
        <v>1669</v>
      </c>
      <c r="K1403" s="1">
        <v>421575</v>
      </c>
    </row>
    <row r="1404" spans="9:11">
      <c r="I1404" s="1">
        <v>421576</v>
      </c>
      <c r="J1404" s="1" t="s">
        <v>1670</v>
      </c>
      <c r="K1404" s="1">
        <v>421576</v>
      </c>
    </row>
    <row r="1405" spans="9:11">
      <c r="I1405" s="1">
        <v>421577</v>
      </c>
      <c r="J1405" s="1" t="s">
        <v>1671</v>
      </c>
      <c r="K1405" s="1">
        <v>421577</v>
      </c>
    </row>
    <row r="1406" spans="9:11">
      <c r="I1406" s="1">
        <v>421578</v>
      </c>
      <c r="J1406" s="1" t="s">
        <v>1672</v>
      </c>
      <c r="K1406" s="1">
        <v>421578</v>
      </c>
    </row>
    <row r="1407" spans="9:11">
      <c r="I1407" s="1">
        <v>421580</v>
      </c>
      <c r="J1407" s="1" t="s">
        <v>1673</v>
      </c>
      <c r="K1407" s="1">
        <v>421580</v>
      </c>
    </row>
    <row r="1408" spans="9:11">
      <c r="I1408" s="1">
        <v>421582</v>
      </c>
      <c r="J1408" s="1" t="s">
        <v>1674</v>
      </c>
      <c r="K1408" s="1">
        <v>421582</v>
      </c>
    </row>
    <row r="1409" spans="9:11">
      <c r="I1409" s="1">
        <v>421584</v>
      </c>
      <c r="J1409" s="1" t="s">
        <v>1675</v>
      </c>
      <c r="K1409" s="1">
        <v>421584</v>
      </c>
    </row>
    <row r="1410" spans="9:11">
      <c r="I1410" s="1">
        <v>421586</v>
      </c>
      <c r="J1410" s="1" t="s">
        <v>296</v>
      </c>
      <c r="K1410" s="1">
        <v>421586</v>
      </c>
    </row>
    <row r="1411" spans="9:11">
      <c r="I1411" s="1">
        <v>421588</v>
      </c>
      <c r="J1411" s="1" t="s">
        <v>297</v>
      </c>
      <c r="K1411" s="1">
        <v>421588</v>
      </c>
    </row>
    <row r="1412" spans="9:11">
      <c r="I1412" s="1">
        <v>421590</v>
      </c>
      <c r="J1412" s="1" t="s">
        <v>1676</v>
      </c>
      <c r="K1412" s="1">
        <v>421590</v>
      </c>
    </row>
    <row r="1413" spans="9:11">
      <c r="I1413" s="1">
        <v>421592</v>
      </c>
      <c r="J1413" s="1" t="s">
        <v>1677</v>
      </c>
      <c r="K1413" s="1">
        <v>421592</v>
      </c>
    </row>
    <row r="1414" spans="9:11">
      <c r="I1414" s="1">
        <v>421594</v>
      </c>
      <c r="J1414" s="1" t="s">
        <v>1678</v>
      </c>
      <c r="K1414" s="1">
        <v>421594</v>
      </c>
    </row>
    <row r="1415" spans="9:11">
      <c r="I1415" s="1">
        <v>421595</v>
      </c>
      <c r="J1415" s="1" t="s">
        <v>1679</v>
      </c>
      <c r="K1415" s="1">
        <v>421595</v>
      </c>
    </row>
    <row r="1416" spans="9:11">
      <c r="I1416" s="1">
        <v>421596</v>
      </c>
      <c r="J1416" s="1" t="s">
        <v>1680</v>
      </c>
      <c r="K1416" s="1">
        <v>421596</v>
      </c>
    </row>
    <row r="1417" spans="9:11">
      <c r="I1417" s="1">
        <v>421597</v>
      </c>
      <c r="J1417" s="1" t="s">
        <v>1681</v>
      </c>
      <c r="K1417" s="1">
        <v>421597</v>
      </c>
    </row>
    <row r="1418" spans="9:11">
      <c r="I1418" s="1">
        <v>421598</v>
      </c>
      <c r="J1418" s="1" t="s">
        <v>1682</v>
      </c>
      <c r="K1418" s="1">
        <v>421598</v>
      </c>
    </row>
    <row r="1419" spans="9:11">
      <c r="I1419" s="1">
        <v>421600</v>
      </c>
      <c r="J1419" s="1" t="s">
        <v>1683</v>
      </c>
      <c r="K1419" s="1">
        <v>421600</v>
      </c>
    </row>
    <row r="1420" spans="9:11">
      <c r="I1420" s="1">
        <v>421750</v>
      </c>
      <c r="J1420" s="1" t="s">
        <v>1684</v>
      </c>
      <c r="K1420" s="1">
        <v>421750</v>
      </c>
    </row>
    <row r="1421" spans="9:11">
      <c r="I1421" s="1">
        <v>421753</v>
      </c>
      <c r="J1421" s="1" t="s">
        <v>298</v>
      </c>
      <c r="K1421" s="1">
        <v>421753</v>
      </c>
    </row>
    <row r="1422" spans="9:11">
      <c r="I1422" s="1">
        <v>421756</v>
      </c>
      <c r="J1422" s="1" t="s">
        <v>1685</v>
      </c>
      <c r="K1422" s="1">
        <v>421756</v>
      </c>
    </row>
    <row r="1423" spans="9:11">
      <c r="I1423" s="1">
        <v>421759</v>
      </c>
      <c r="J1423" s="1" t="s">
        <v>1686</v>
      </c>
      <c r="K1423" s="1">
        <v>421759</v>
      </c>
    </row>
    <row r="1424" spans="9:11">
      <c r="I1424" s="1">
        <v>421762</v>
      </c>
      <c r="J1424" s="1" t="s">
        <v>1687</v>
      </c>
      <c r="K1424" s="1">
        <v>421762</v>
      </c>
    </row>
    <row r="1425" spans="9:11">
      <c r="I1425" s="1">
        <v>421765</v>
      </c>
      <c r="J1425" s="1" t="s">
        <v>299</v>
      </c>
      <c r="K1425" s="1">
        <v>421765</v>
      </c>
    </row>
    <row r="1426" spans="9:11">
      <c r="I1426" s="1">
        <v>421766</v>
      </c>
      <c r="J1426" s="1" t="s">
        <v>1688</v>
      </c>
      <c r="K1426" s="1">
        <v>421766</v>
      </c>
    </row>
    <row r="1427" spans="9:11">
      <c r="I1427" s="1">
        <v>421767</v>
      </c>
      <c r="J1427" s="1" t="s">
        <v>300</v>
      </c>
      <c r="K1427" s="1">
        <v>421767</v>
      </c>
    </row>
    <row r="1428" spans="9:11">
      <c r="I1428" s="1">
        <v>421768</v>
      </c>
      <c r="J1428" s="1" t="s">
        <v>1689</v>
      </c>
      <c r="K1428" s="1">
        <v>421768</v>
      </c>
    </row>
    <row r="1429" spans="9:11">
      <c r="I1429" s="1">
        <v>421769</v>
      </c>
      <c r="J1429" s="1" t="s">
        <v>1690</v>
      </c>
      <c r="K1429" s="1">
        <v>421769</v>
      </c>
    </row>
    <row r="1430" spans="9:11">
      <c r="I1430" s="1">
        <v>421770</v>
      </c>
      <c r="J1430" s="1" t="s">
        <v>1691</v>
      </c>
      <c r="K1430" s="1">
        <v>421770</v>
      </c>
    </row>
    <row r="1431" spans="9:11">
      <c r="I1431" s="1">
        <v>421771</v>
      </c>
      <c r="J1431" s="1" t="s">
        <v>1692</v>
      </c>
      <c r="K1431" s="1">
        <v>421771</v>
      </c>
    </row>
    <row r="1432" spans="9:11">
      <c r="I1432" s="1">
        <v>421772</v>
      </c>
      <c r="J1432" s="1" t="s">
        <v>1693</v>
      </c>
      <c r="K1432" s="1">
        <v>421772</v>
      </c>
    </row>
    <row r="1433" spans="9:11">
      <c r="I1433" s="1">
        <v>421773</v>
      </c>
      <c r="J1433" s="1" t="s">
        <v>1694</v>
      </c>
      <c r="K1433" s="1">
        <v>421773</v>
      </c>
    </row>
    <row r="1434" spans="9:11">
      <c r="I1434" s="1">
        <v>421774</v>
      </c>
      <c r="J1434" s="1" t="s">
        <v>1695</v>
      </c>
      <c r="K1434" s="1">
        <v>421774</v>
      </c>
    </row>
    <row r="1435" spans="9:11">
      <c r="I1435" s="1">
        <v>421775</v>
      </c>
      <c r="J1435" s="1" t="s">
        <v>1696</v>
      </c>
      <c r="K1435" s="1">
        <v>421775</v>
      </c>
    </row>
    <row r="1436" spans="9:11">
      <c r="I1436" s="1">
        <v>421776</v>
      </c>
      <c r="J1436" s="1" t="s">
        <v>1697</v>
      </c>
      <c r="K1436" s="1">
        <v>421776</v>
      </c>
    </row>
    <row r="1437" spans="9:11">
      <c r="I1437" s="1">
        <v>421777</v>
      </c>
      <c r="J1437" s="1" t="s">
        <v>301</v>
      </c>
      <c r="K1437" s="1">
        <v>421777</v>
      </c>
    </row>
    <row r="1438" spans="9:11">
      <c r="I1438" s="1">
        <v>421778</v>
      </c>
      <c r="J1438" s="1" t="s">
        <v>1698</v>
      </c>
      <c r="K1438" s="1">
        <v>421778</v>
      </c>
    </row>
    <row r="1439" spans="9:11">
      <c r="I1439" s="1">
        <v>421800</v>
      </c>
      <c r="J1439" s="1" t="s">
        <v>1699</v>
      </c>
      <c r="K1439" s="1">
        <v>421800</v>
      </c>
    </row>
    <row r="1440" spans="9:11">
      <c r="I1440" s="1">
        <v>421803</v>
      </c>
      <c r="J1440" s="1" t="s">
        <v>1700</v>
      </c>
      <c r="K1440" s="1">
        <v>421803</v>
      </c>
    </row>
    <row r="1441" spans="9:11">
      <c r="I1441" s="1">
        <v>421806</v>
      </c>
      <c r="J1441" s="1" t="s">
        <v>1701</v>
      </c>
      <c r="K1441" s="1">
        <v>421806</v>
      </c>
    </row>
    <row r="1442" spans="9:11">
      <c r="I1442" s="1">
        <v>421809</v>
      </c>
      <c r="J1442" s="1" t="s">
        <v>1702</v>
      </c>
      <c r="K1442" s="1">
        <v>421809</v>
      </c>
    </row>
    <row r="1443" spans="9:11">
      <c r="I1443" s="1">
        <v>421812</v>
      </c>
      <c r="J1443" s="1" t="s">
        <v>1703</v>
      </c>
      <c r="K1443" s="1">
        <v>421812</v>
      </c>
    </row>
    <row r="1444" spans="9:11">
      <c r="I1444" s="1">
        <v>421815</v>
      </c>
      <c r="J1444" s="1" t="s">
        <v>1704</v>
      </c>
      <c r="K1444" s="1">
        <v>421815</v>
      </c>
    </row>
    <row r="1445" spans="9:11">
      <c r="I1445" s="1">
        <v>421818</v>
      </c>
      <c r="J1445" s="1" t="s">
        <v>302</v>
      </c>
      <c r="K1445" s="1">
        <v>421818</v>
      </c>
    </row>
    <row r="1446" spans="9:11">
      <c r="I1446" s="1">
        <v>421821</v>
      </c>
      <c r="J1446" s="1" t="s">
        <v>1705</v>
      </c>
      <c r="K1446" s="1">
        <v>421821</v>
      </c>
    </row>
    <row r="1447" spans="9:11">
      <c r="I1447" s="1">
        <v>421824</v>
      </c>
      <c r="J1447" s="1" t="s">
        <v>1705</v>
      </c>
      <c r="K1447" s="1">
        <v>421824</v>
      </c>
    </row>
    <row r="1448" spans="9:11">
      <c r="I1448" s="1">
        <v>421827</v>
      </c>
      <c r="J1448" s="1" t="s">
        <v>1706</v>
      </c>
      <c r="K1448" s="1">
        <v>421827</v>
      </c>
    </row>
    <row r="1449" spans="9:11">
      <c r="I1449" s="1">
        <v>421830</v>
      </c>
      <c r="J1449" s="1" t="s">
        <v>1707</v>
      </c>
      <c r="K1449" s="1">
        <v>421830</v>
      </c>
    </row>
    <row r="1450" spans="9:11">
      <c r="I1450" s="1">
        <v>421833</v>
      </c>
      <c r="J1450" s="1" t="s">
        <v>303</v>
      </c>
      <c r="K1450" s="1">
        <v>421833</v>
      </c>
    </row>
    <row r="1451" spans="9:11">
      <c r="I1451" s="1">
        <v>421836</v>
      </c>
      <c r="J1451" s="1" t="s">
        <v>1708</v>
      </c>
      <c r="K1451" s="1">
        <v>421836</v>
      </c>
    </row>
    <row r="1452" spans="9:11">
      <c r="I1452" s="1">
        <v>421841</v>
      </c>
      <c r="J1452" s="1" t="s">
        <v>1709</v>
      </c>
      <c r="K1452" s="1">
        <v>421841</v>
      </c>
    </row>
    <row r="1453" spans="9:11">
      <c r="I1453" s="1">
        <v>421900</v>
      </c>
      <c r="J1453" s="1" t="s">
        <v>1710</v>
      </c>
      <c r="K1453" s="1">
        <v>421900</v>
      </c>
    </row>
    <row r="1454" spans="9:11">
      <c r="I1454" s="1">
        <v>421905</v>
      </c>
      <c r="J1454" s="1" t="s">
        <v>1711</v>
      </c>
      <c r="K1454" s="1">
        <v>421905</v>
      </c>
    </row>
    <row r="1455" spans="9:11">
      <c r="I1455" s="1">
        <v>421910</v>
      </c>
      <c r="J1455" s="1" t="s">
        <v>1712</v>
      </c>
      <c r="K1455" s="1">
        <v>421910</v>
      </c>
    </row>
    <row r="1456" spans="9:11">
      <c r="I1456" s="1">
        <v>421915</v>
      </c>
      <c r="J1456" s="1" t="s">
        <v>1713</v>
      </c>
      <c r="K1456" s="1">
        <v>421915</v>
      </c>
    </row>
    <row r="1457" spans="9:11">
      <c r="I1457" s="1">
        <v>421920</v>
      </c>
      <c r="J1457" s="1" t="s">
        <v>1714</v>
      </c>
      <c r="K1457" s="1">
        <v>421920</v>
      </c>
    </row>
    <row r="1458" spans="9:11">
      <c r="I1458" s="1">
        <v>421921</v>
      </c>
      <c r="J1458" s="1" t="s">
        <v>1715</v>
      </c>
      <c r="K1458" s="1">
        <v>421921</v>
      </c>
    </row>
    <row r="1459" spans="9:11">
      <c r="I1459" s="1">
        <v>421925</v>
      </c>
      <c r="J1459" s="1" t="s">
        <v>304</v>
      </c>
      <c r="K1459" s="1">
        <v>421925</v>
      </c>
    </row>
    <row r="1460" spans="9:11">
      <c r="I1460" s="1">
        <v>421926</v>
      </c>
      <c r="J1460" s="1" t="s">
        <v>305</v>
      </c>
      <c r="K1460" s="1">
        <v>421926</v>
      </c>
    </row>
    <row r="1461" spans="9:11">
      <c r="I1461" s="1">
        <v>421927</v>
      </c>
      <c r="J1461" s="1" t="s">
        <v>1716</v>
      </c>
      <c r="K1461" s="1">
        <v>421927</v>
      </c>
    </row>
    <row r="1462" spans="9:11">
      <c r="I1462" s="1">
        <v>421930</v>
      </c>
      <c r="J1462" s="1" t="s">
        <v>1717</v>
      </c>
      <c r="K1462" s="1">
        <v>421930</v>
      </c>
    </row>
    <row r="1463" spans="9:11">
      <c r="I1463" s="1">
        <v>421935</v>
      </c>
      <c r="J1463" s="1" t="s">
        <v>1718</v>
      </c>
      <c r="K1463" s="1">
        <v>421935</v>
      </c>
    </row>
    <row r="1464" spans="9:11">
      <c r="I1464" s="1">
        <v>421940</v>
      </c>
      <c r="J1464" s="1" t="s">
        <v>1719</v>
      </c>
      <c r="K1464" s="1">
        <v>421940</v>
      </c>
    </row>
    <row r="1465" spans="9:11">
      <c r="I1465" s="1">
        <v>422006</v>
      </c>
      <c r="J1465" s="1" t="s">
        <v>1720</v>
      </c>
      <c r="K1465" s="1">
        <v>422006</v>
      </c>
    </row>
    <row r="1466" spans="9:11">
      <c r="I1466" s="1">
        <v>422008</v>
      </c>
      <c r="J1466" s="1" t="s">
        <v>1721</v>
      </c>
      <c r="K1466" s="1">
        <v>422008</v>
      </c>
    </row>
    <row r="1467" spans="9:11">
      <c r="I1467" s="1">
        <v>422010</v>
      </c>
      <c r="J1467" s="1" t="s">
        <v>1722</v>
      </c>
      <c r="K1467" s="1">
        <v>422010</v>
      </c>
    </row>
    <row r="1468" spans="9:11">
      <c r="I1468" s="1">
        <v>422050</v>
      </c>
      <c r="J1468" s="1" t="s">
        <v>306</v>
      </c>
      <c r="K1468" s="1">
        <v>422050</v>
      </c>
    </row>
    <row r="1469" spans="9:11">
      <c r="I1469" s="1">
        <v>422055</v>
      </c>
      <c r="J1469" s="1" t="s">
        <v>306</v>
      </c>
      <c r="K1469" s="1">
        <v>422055</v>
      </c>
    </row>
    <row r="1470" spans="9:11">
      <c r="I1470" s="1">
        <v>422060</v>
      </c>
      <c r="J1470" s="1" t="s">
        <v>1723</v>
      </c>
      <c r="K1470" s="1">
        <v>422060</v>
      </c>
    </row>
    <row r="1471" spans="9:11">
      <c r="I1471" s="1">
        <v>422065</v>
      </c>
      <c r="J1471" s="1" t="s">
        <v>1724</v>
      </c>
      <c r="K1471" s="1">
        <v>422065</v>
      </c>
    </row>
    <row r="1472" spans="9:11">
      <c r="I1472" s="1">
        <v>422070</v>
      </c>
      <c r="J1472" s="1" t="s">
        <v>1725</v>
      </c>
      <c r="K1472" s="1">
        <v>422070</v>
      </c>
    </row>
    <row r="1473" spans="9:11">
      <c r="I1473" s="1">
        <v>422075</v>
      </c>
      <c r="J1473" s="1" t="s">
        <v>1726</v>
      </c>
      <c r="K1473" s="1">
        <v>422075</v>
      </c>
    </row>
    <row r="1474" spans="9:11">
      <c r="I1474" s="1">
        <v>422100</v>
      </c>
      <c r="J1474" s="1" t="s">
        <v>1727</v>
      </c>
      <c r="K1474" s="1">
        <v>422100</v>
      </c>
    </row>
    <row r="1475" spans="9:11">
      <c r="I1475" s="1">
        <v>422102</v>
      </c>
      <c r="J1475" s="1" t="s">
        <v>1728</v>
      </c>
      <c r="K1475" s="1">
        <v>422102</v>
      </c>
    </row>
    <row r="1476" spans="9:11">
      <c r="I1476" s="1">
        <v>422104</v>
      </c>
      <c r="J1476" s="1" t="s">
        <v>1729</v>
      </c>
      <c r="K1476" s="1">
        <v>422104</v>
      </c>
    </row>
    <row r="1477" spans="9:11">
      <c r="I1477" s="1">
        <v>422106</v>
      </c>
      <c r="J1477" s="1" t="s">
        <v>1730</v>
      </c>
      <c r="K1477" s="1">
        <v>422106</v>
      </c>
    </row>
    <row r="1478" spans="9:11">
      <c r="I1478" s="1">
        <v>422108</v>
      </c>
      <c r="J1478" s="1" t="s">
        <v>1731</v>
      </c>
      <c r="K1478" s="1">
        <v>422108</v>
      </c>
    </row>
    <row r="1479" spans="9:11">
      <c r="I1479" s="1">
        <v>422110</v>
      </c>
      <c r="J1479" s="1" t="s">
        <v>1732</v>
      </c>
      <c r="K1479" s="1">
        <v>422110</v>
      </c>
    </row>
    <row r="1480" spans="9:11">
      <c r="I1480" s="1">
        <v>422112</v>
      </c>
      <c r="J1480" s="1" t="s">
        <v>1733</v>
      </c>
      <c r="K1480" s="1">
        <v>422112</v>
      </c>
    </row>
    <row r="1481" spans="9:11">
      <c r="I1481" s="1">
        <v>422114</v>
      </c>
      <c r="J1481" s="1" t="s">
        <v>1734</v>
      </c>
      <c r="K1481" s="1">
        <v>422114</v>
      </c>
    </row>
    <row r="1482" spans="9:11">
      <c r="I1482" s="1">
        <v>422116</v>
      </c>
      <c r="J1482" s="1" t="s">
        <v>1735</v>
      </c>
      <c r="K1482" s="1">
        <v>422116</v>
      </c>
    </row>
    <row r="1483" spans="9:11">
      <c r="I1483" s="1">
        <v>422118</v>
      </c>
      <c r="J1483" s="1" t="s">
        <v>1736</v>
      </c>
      <c r="K1483" s="1">
        <v>422118</v>
      </c>
    </row>
    <row r="1484" spans="9:11">
      <c r="I1484" s="1">
        <v>422120</v>
      </c>
      <c r="J1484" s="1" t="s">
        <v>1737</v>
      </c>
      <c r="K1484" s="1">
        <v>422120</v>
      </c>
    </row>
    <row r="1485" spans="9:11">
      <c r="I1485" s="1">
        <v>422122</v>
      </c>
      <c r="J1485" s="1" t="s">
        <v>1738</v>
      </c>
      <c r="K1485" s="1">
        <v>422122</v>
      </c>
    </row>
    <row r="1486" spans="9:11">
      <c r="I1486" s="1">
        <v>422124</v>
      </c>
      <c r="J1486" s="1" t="s">
        <v>1739</v>
      </c>
      <c r="K1486" s="1">
        <v>422124</v>
      </c>
    </row>
    <row r="1487" spans="9:11">
      <c r="I1487" s="1">
        <v>422126</v>
      </c>
      <c r="J1487" s="1" t="s">
        <v>1740</v>
      </c>
      <c r="K1487" s="1">
        <v>422126</v>
      </c>
    </row>
    <row r="1488" spans="9:11">
      <c r="I1488" s="1">
        <v>422128</v>
      </c>
      <c r="J1488" s="1" t="s">
        <v>1741</v>
      </c>
      <c r="K1488" s="1">
        <v>422128</v>
      </c>
    </row>
    <row r="1489" spans="9:11">
      <c r="I1489" s="1">
        <v>422130</v>
      </c>
      <c r="J1489" s="1" t="s">
        <v>1742</v>
      </c>
      <c r="K1489" s="1">
        <v>422130</v>
      </c>
    </row>
    <row r="1490" spans="9:11">
      <c r="I1490" s="1">
        <v>422132</v>
      </c>
      <c r="J1490" s="1" t="s">
        <v>1743</v>
      </c>
      <c r="K1490" s="1">
        <v>422132</v>
      </c>
    </row>
    <row r="1491" spans="9:11">
      <c r="I1491" s="1">
        <v>422134</v>
      </c>
      <c r="J1491" s="1" t="s">
        <v>1744</v>
      </c>
      <c r="K1491" s="1">
        <v>422134</v>
      </c>
    </row>
    <row r="1492" spans="9:11">
      <c r="I1492" s="1">
        <v>422136</v>
      </c>
      <c r="J1492" s="1" t="s">
        <v>1745</v>
      </c>
      <c r="K1492" s="1">
        <v>422136</v>
      </c>
    </row>
    <row r="1493" spans="9:11">
      <c r="I1493" s="1">
        <v>422138</v>
      </c>
      <c r="J1493" s="1" t="s">
        <v>1746</v>
      </c>
      <c r="K1493" s="1">
        <v>422138</v>
      </c>
    </row>
    <row r="1494" spans="9:11">
      <c r="I1494" s="1">
        <v>422140</v>
      </c>
      <c r="J1494" s="1" t="s">
        <v>1747</v>
      </c>
      <c r="K1494" s="1">
        <v>422140</v>
      </c>
    </row>
    <row r="1495" spans="9:11">
      <c r="I1495" s="1">
        <v>422142</v>
      </c>
      <c r="J1495" s="1" t="s">
        <v>1748</v>
      </c>
      <c r="K1495" s="1">
        <v>422142</v>
      </c>
    </row>
    <row r="1496" spans="9:11">
      <c r="I1496" s="1">
        <v>422144</v>
      </c>
      <c r="J1496" s="1" t="s">
        <v>1749</v>
      </c>
      <c r="K1496" s="1">
        <v>422144</v>
      </c>
    </row>
    <row r="1497" spans="9:11">
      <c r="I1497" s="1">
        <v>422146</v>
      </c>
      <c r="J1497" s="1" t="s">
        <v>1750</v>
      </c>
      <c r="K1497" s="1">
        <v>422146</v>
      </c>
    </row>
    <row r="1498" spans="9:11">
      <c r="I1498" s="1">
        <v>422148</v>
      </c>
      <c r="J1498" s="1" t="s">
        <v>1751</v>
      </c>
      <c r="K1498" s="1">
        <v>422148</v>
      </c>
    </row>
    <row r="1499" spans="9:11">
      <c r="I1499" s="1">
        <v>422150</v>
      </c>
      <c r="J1499" s="1" t="s">
        <v>1752</v>
      </c>
      <c r="K1499" s="1">
        <v>422150</v>
      </c>
    </row>
    <row r="1500" spans="9:11">
      <c r="I1500" s="1">
        <v>422152</v>
      </c>
      <c r="J1500" s="1" t="s">
        <v>1753</v>
      </c>
      <c r="K1500" s="1">
        <v>422152</v>
      </c>
    </row>
    <row r="1501" spans="9:11">
      <c r="I1501" s="1">
        <v>422154</v>
      </c>
      <c r="J1501" s="1" t="s">
        <v>1754</v>
      </c>
      <c r="K1501" s="1">
        <v>422154</v>
      </c>
    </row>
    <row r="1502" spans="9:11">
      <c r="I1502" s="1">
        <v>422156</v>
      </c>
      <c r="J1502" s="1" t="s">
        <v>1755</v>
      </c>
      <c r="K1502" s="1">
        <v>422156</v>
      </c>
    </row>
    <row r="1503" spans="9:11">
      <c r="I1503" s="1">
        <v>422158</v>
      </c>
      <c r="J1503" s="1" t="s">
        <v>1756</v>
      </c>
      <c r="K1503" s="1">
        <v>422158</v>
      </c>
    </row>
    <row r="1504" spans="9:11">
      <c r="I1504" s="1">
        <v>422160</v>
      </c>
      <c r="J1504" s="1" t="s">
        <v>1757</v>
      </c>
      <c r="K1504" s="1">
        <v>422160</v>
      </c>
    </row>
    <row r="1505" spans="9:11">
      <c r="I1505" s="1">
        <v>422162</v>
      </c>
      <c r="J1505" s="1" t="s">
        <v>1758</v>
      </c>
      <c r="K1505" s="1">
        <v>422162</v>
      </c>
    </row>
    <row r="1506" spans="9:11">
      <c r="I1506" s="1">
        <v>422164</v>
      </c>
      <c r="J1506" s="1" t="s">
        <v>1759</v>
      </c>
      <c r="K1506" s="1">
        <v>422164</v>
      </c>
    </row>
    <row r="1507" spans="9:11">
      <c r="I1507" s="1">
        <v>422166</v>
      </c>
      <c r="J1507" s="1" t="s">
        <v>1760</v>
      </c>
      <c r="K1507" s="1">
        <v>422166</v>
      </c>
    </row>
    <row r="1508" spans="9:11">
      <c r="I1508" s="1">
        <v>422168</v>
      </c>
      <c r="J1508" s="1" t="s">
        <v>1761</v>
      </c>
      <c r="K1508" s="1">
        <v>422168</v>
      </c>
    </row>
    <row r="1509" spans="9:11">
      <c r="I1509" s="1">
        <v>422170</v>
      </c>
      <c r="J1509" s="1" t="s">
        <v>1762</v>
      </c>
      <c r="K1509" s="1">
        <v>422170</v>
      </c>
    </row>
    <row r="1510" spans="9:11">
      <c r="I1510" s="1">
        <v>422172</v>
      </c>
      <c r="J1510" s="1" t="s">
        <v>15</v>
      </c>
      <c r="K1510" s="1">
        <v>422172</v>
      </c>
    </row>
    <row r="1511" spans="9:11">
      <c r="I1511" s="1">
        <v>422200</v>
      </c>
      <c r="J1511" s="1" t="s">
        <v>1763</v>
      </c>
      <c r="K1511" s="1">
        <v>422200</v>
      </c>
    </row>
    <row r="1512" spans="9:11">
      <c r="I1512" s="1">
        <v>422210</v>
      </c>
      <c r="J1512" s="1" t="s">
        <v>1764</v>
      </c>
      <c r="K1512" s="1">
        <v>422210</v>
      </c>
    </row>
    <row r="1513" spans="9:11">
      <c r="I1513" s="1">
        <v>422220</v>
      </c>
      <c r="J1513" s="1" t="s">
        <v>1765</v>
      </c>
      <c r="K1513" s="1">
        <v>422220</v>
      </c>
    </row>
    <row r="1514" spans="9:11">
      <c r="I1514" s="1">
        <v>422221</v>
      </c>
      <c r="J1514" s="1" t="s">
        <v>1766</v>
      </c>
      <c r="K1514" s="1">
        <v>422221</v>
      </c>
    </row>
    <row r="1515" spans="9:11">
      <c r="I1515" s="1">
        <v>422222</v>
      </c>
      <c r="J1515" s="1" t="s">
        <v>1767</v>
      </c>
      <c r="K1515" s="1">
        <v>422222</v>
      </c>
    </row>
    <row r="1516" spans="9:11">
      <c r="I1516" s="1">
        <v>422300</v>
      </c>
      <c r="J1516" s="1" t="s">
        <v>307</v>
      </c>
      <c r="K1516" s="1">
        <v>422300</v>
      </c>
    </row>
    <row r="1517" spans="9:11">
      <c r="I1517" s="1">
        <v>422305</v>
      </c>
      <c r="J1517" s="1" t="s">
        <v>1768</v>
      </c>
      <c r="K1517" s="1">
        <v>422305</v>
      </c>
    </row>
    <row r="1518" spans="9:11">
      <c r="I1518" s="1">
        <v>422310</v>
      </c>
      <c r="J1518" s="1" t="s">
        <v>308</v>
      </c>
      <c r="K1518" s="1">
        <v>422310</v>
      </c>
    </row>
    <row r="1519" spans="9:11">
      <c r="I1519" s="1">
        <v>422311</v>
      </c>
      <c r="J1519" s="1" t="s">
        <v>309</v>
      </c>
      <c r="K1519" s="1">
        <v>422311</v>
      </c>
    </row>
    <row r="1520" spans="9:11">
      <c r="I1520" s="1">
        <v>422312</v>
      </c>
      <c r="J1520" s="1" t="s">
        <v>1769</v>
      </c>
      <c r="K1520" s="1">
        <v>422312</v>
      </c>
    </row>
    <row r="1521" spans="9:11">
      <c r="I1521" s="1">
        <v>422313</v>
      </c>
      <c r="J1521" s="1" t="s">
        <v>1770</v>
      </c>
      <c r="K1521" s="1">
        <v>422313</v>
      </c>
    </row>
    <row r="1522" spans="9:11">
      <c r="I1522" s="1">
        <v>422314</v>
      </c>
      <c r="J1522" s="1" t="s">
        <v>310</v>
      </c>
      <c r="K1522" s="1">
        <v>422314</v>
      </c>
    </row>
    <row r="1523" spans="9:11">
      <c r="I1523" s="1">
        <v>422315</v>
      </c>
      <c r="J1523" s="1" t="s">
        <v>311</v>
      </c>
      <c r="K1523" s="1">
        <v>422315</v>
      </c>
    </row>
    <row r="1524" spans="9:11">
      <c r="I1524" s="1">
        <v>422316</v>
      </c>
      <c r="J1524" s="1" t="s">
        <v>1771</v>
      </c>
      <c r="K1524" s="1">
        <v>422316</v>
      </c>
    </row>
    <row r="1525" spans="9:11">
      <c r="I1525" s="1">
        <v>422320</v>
      </c>
      <c r="J1525" s="1" t="s">
        <v>312</v>
      </c>
      <c r="K1525" s="1">
        <v>422320</v>
      </c>
    </row>
    <row r="1526" spans="9:11">
      <c r="I1526" s="1">
        <v>422325</v>
      </c>
      <c r="J1526" s="1" t="s">
        <v>1772</v>
      </c>
      <c r="K1526" s="1">
        <v>422325</v>
      </c>
    </row>
    <row r="1527" spans="9:11">
      <c r="I1527" s="1">
        <v>422326</v>
      </c>
      <c r="J1527" s="1" t="s">
        <v>1773</v>
      </c>
      <c r="K1527" s="1">
        <v>422326</v>
      </c>
    </row>
    <row r="1528" spans="9:11">
      <c r="I1528" s="1">
        <v>422330</v>
      </c>
      <c r="J1528" s="1" t="s">
        <v>1774</v>
      </c>
      <c r="K1528" s="1">
        <v>422330</v>
      </c>
    </row>
    <row r="1529" spans="9:11">
      <c r="I1529" s="1">
        <v>422335</v>
      </c>
      <c r="J1529" s="1" t="s">
        <v>1775</v>
      </c>
      <c r="K1529" s="1">
        <v>422335</v>
      </c>
    </row>
    <row r="1530" spans="9:11">
      <c r="I1530" s="1">
        <v>422336</v>
      </c>
      <c r="J1530" s="1" t="s">
        <v>1776</v>
      </c>
      <c r="K1530" s="1">
        <v>422336</v>
      </c>
    </row>
    <row r="1531" spans="9:11">
      <c r="I1531" s="1">
        <v>422337</v>
      </c>
      <c r="J1531" s="1" t="s">
        <v>1777</v>
      </c>
      <c r="K1531" s="1">
        <v>422337</v>
      </c>
    </row>
    <row r="1532" spans="9:11">
      <c r="I1532" s="1">
        <v>422338</v>
      </c>
      <c r="J1532" s="1" t="s">
        <v>1778</v>
      </c>
      <c r="K1532" s="1">
        <v>422338</v>
      </c>
    </row>
    <row r="1533" spans="9:11">
      <c r="I1533" s="1">
        <v>422339</v>
      </c>
      <c r="J1533" s="1" t="s">
        <v>1779</v>
      </c>
      <c r="K1533" s="1">
        <v>422339</v>
      </c>
    </row>
    <row r="1534" spans="9:11">
      <c r="I1534" s="1">
        <v>422340</v>
      </c>
      <c r="J1534" s="1" t="s">
        <v>1780</v>
      </c>
      <c r="K1534" s="1">
        <v>422340</v>
      </c>
    </row>
    <row r="1535" spans="9:11">
      <c r="I1535" s="1">
        <v>422342</v>
      </c>
      <c r="J1535" s="1" t="s">
        <v>1781</v>
      </c>
      <c r="K1535" s="1">
        <v>422342</v>
      </c>
    </row>
    <row r="1536" spans="9:11">
      <c r="I1536" s="1">
        <v>422400</v>
      </c>
      <c r="J1536" s="1" t="s">
        <v>1782</v>
      </c>
      <c r="K1536" s="1">
        <v>422400</v>
      </c>
    </row>
    <row r="1537" spans="9:11">
      <c r="I1537" s="1">
        <v>422401</v>
      </c>
      <c r="J1537" s="1" t="s">
        <v>1783</v>
      </c>
      <c r="K1537" s="1">
        <v>422401</v>
      </c>
    </row>
    <row r="1538" spans="9:11">
      <c r="I1538" s="1">
        <v>422402</v>
      </c>
      <c r="J1538" s="1" t="s">
        <v>1784</v>
      </c>
      <c r="K1538" s="1">
        <v>422402</v>
      </c>
    </row>
    <row r="1539" spans="9:11">
      <c r="I1539" s="1">
        <v>422403</v>
      </c>
      <c r="J1539" s="1" t="s">
        <v>1785</v>
      </c>
      <c r="K1539" s="1">
        <v>422403</v>
      </c>
    </row>
    <row r="1540" spans="9:11">
      <c r="I1540" s="1">
        <v>422404</v>
      </c>
      <c r="J1540" s="1" t="s">
        <v>1786</v>
      </c>
      <c r="K1540" s="1">
        <v>422404</v>
      </c>
    </row>
    <row r="1541" spans="9:11">
      <c r="I1541" s="1">
        <v>422405</v>
      </c>
      <c r="J1541" s="1" t="s">
        <v>1787</v>
      </c>
      <c r="K1541" s="1">
        <v>422405</v>
      </c>
    </row>
    <row r="1542" spans="9:11">
      <c r="I1542" s="1">
        <v>422406</v>
      </c>
      <c r="J1542" s="1" t="s">
        <v>1788</v>
      </c>
      <c r="K1542" s="1">
        <v>422406</v>
      </c>
    </row>
    <row r="1543" spans="9:11">
      <c r="I1543" s="1">
        <v>422407</v>
      </c>
      <c r="J1543" s="1" t="s">
        <v>1789</v>
      </c>
      <c r="K1543" s="1">
        <v>422407</v>
      </c>
    </row>
    <row r="1544" spans="9:11">
      <c r="I1544" s="1">
        <v>422408</v>
      </c>
      <c r="J1544" s="1" t="s">
        <v>1790</v>
      </c>
      <c r="K1544" s="1">
        <v>422408</v>
      </c>
    </row>
    <row r="1545" spans="9:11">
      <c r="I1545" s="1">
        <v>422409</v>
      </c>
      <c r="J1545" s="1" t="s">
        <v>1791</v>
      </c>
      <c r="K1545" s="1">
        <v>422409</v>
      </c>
    </row>
    <row r="1546" spans="9:11">
      <c r="I1546" s="1">
        <v>422410</v>
      </c>
      <c r="J1546" s="1" t="s">
        <v>1792</v>
      </c>
      <c r="K1546" s="1">
        <v>422410</v>
      </c>
    </row>
    <row r="1547" spans="9:11">
      <c r="I1547" s="1">
        <v>422411</v>
      </c>
      <c r="J1547" s="1" t="s">
        <v>1793</v>
      </c>
      <c r="K1547" s="1">
        <v>422411</v>
      </c>
    </row>
    <row r="1548" spans="9:11">
      <c r="I1548" s="1">
        <v>422412</v>
      </c>
      <c r="J1548" s="1" t="s">
        <v>1794</v>
      </c>
      <c r="K1548" s="1">
        <v>422412</v>
      </c>
    </row>
    <row r="1549" spans="9:11">
      <c r="I1549" s="1">
        <v>422413</v>
      </c>
      <c r="J1549" s="1" t="s">
        <v>1795</v>
      </c>
      <c r="K1549" s="1">
        <v>422413</v>
      </c>
    </row>
    <row r="1550" spans="9:11">
      <c r="I1550" s="1">
        <v>422414</v>
      </c>
      <c r="J1550" s="1" t="s">
        <v>1796</v>
      </c>
      <c r="K1550" s="1">
        <v>422414</v>
      </c>
    </row>
    <row r="1551" spans="9:11">
      <c r="I1551" s="1">
        <v>422415</v>
      </c>
      <c r="J1551" s="1" t="s">
        <v>1797</v>
      </c>
      <c r="K1551" s="1">
        <v>422415</v>
      </c>
    </row>
    <row r="1552" spans="9:11">
      <c r="I1552" s="1">
        <v>422416</v>
      </c>
      <c r="J1552" s="1" t="s">
        <v>1798</v>
      </c>
      <c r="K1552" s="1">
        <v>422416</v>
      </c>
    </row>
    <row r="1553" spans="9:11">
      <c r="I1553" s="1">
        <v>422417</v>
      </c>
      <c r="J1553" s="1" t="s">
        <v>1799</v>
      </c>
      <c r="K1553" s="1">
        <v>422417</v>
      </c>
    </row>
    <row r="1554" spans="9:11">
      <c r="I1554" s="1">
        <v>422418</v>
      </c>
      <c r="J1554" s="1" t="s">
        <v>1800</v>
      </c>
      <c r="K1554" s="1">
        <v>422418</v>
      </c>
    </row>
    <row r="1555" spans="9:11">
      <c r="I1555" s="1">
        <v>422419</v>
      </c>
      <c r="J1555" s="1" t="s">
        <v>1801</v>
      </c>
      <c r="K1555" s="1">
        <v>422419</v>
      </c>
    </row>
    <row r="1556" spans="9:11">
      <c r="I1556" s="1">
        <v>422420</v>
      </c>
      <c r="J1556" s="1" t="s">
        <v>1802</v>
      </c>
      <c r="K1556" s="1">
        <v>422420</v>
      </c>
    </row>
    <row r="1557" spans="9:11">
      <c r="I1557" s="1">
        <v>422421</v>
      </c>
      <c r="J1557" s="1" t="s">
        <v>1803</v>
      </c>
      <c r="K1557" s="1">
        <v>422421</v>
      </c>
    </row>
    <row r="1558" spans="9:11">
      <c r="I1558" s="1">
        <v>422422</v>
      </c>
      <c r="J1558" s="1" t="s">
        <v>1804</v>
      </c>
      <c r="K1558" s="1">
        <v>422422</v>
      </c>
    </row>
    <row r="1559" spans="9:11">
      <c r="I1559" s="1">
        <v>422423</v>
      </c>
      <c r="J1559" s="1" t="s">
        <v>1805</v>
      </c>
      <c r="K1559" s="1">
        <v>422423</v>
      </c>
    </row>
    <row r="1560" spans="9:11">
      <c r="I1560" s="1">
        <v>422424</v>
      </c>
      <c r="J1560" s="1" t="s">
        <v>1806</v>
      </c>
      <c r="K1560" s="1">
        <v>422424</v>
      </c>
    </row>
    <row r="1561" spans="9:11">
      <c r="I1561" s="1">
        <v>422425</v>
      </c>
      <c r="J1561" s="1" t="s">
        <v>1807</v>
      </c>
      <c r="K1561" s="1">
        <v>422425</v>
      </c>
    </row>
    <row r="1562" spans="9:11">
      <c r="I1562" s="1">
        <v>422426</v>
      </c>
      <c r="J1562" s="1" t="s">
        <v>1808</v>
      </c>
      <c r="K1562" s="1">
        <v>422426</v>
      </c>
    </row>
    <row r="1563" spans="9:11">
      <c r="I1563" s="1">
        <v>422427</v>
      </c>
      <c r="J1563" s="1" t="s">
        <v>1809</v>
      </c>
      <c r="K1563" s="1">
        <v>422427</v>
      </c>
    </row>
    <row r="1564" spans="9:11">
      <c r="I1564" s="1">
        <v>422428</v>
      </c>
      <c r="J1564" s="1" t="s">
        <v>1810</v>
      </c>
      <c r="K1564" s="1">
        <v>422428</v>
      </c>
    </row>
    <row r="1565" spans="9:11">
      <c r="I1565" s="1">
        <v>422429</v>
      </c>
      <c r="J1565" s="1" t="s">
        <v>1811</v>
      </c>
      <c r="K1565" s="1">
        <v>422429</v>
      </c>
    </row>
    <row r="1566" spans="9:11">
      <c r="I1566" s="1">
        <v>422430</v>
      </c>
      <c r="J1566" s="1" t="s">
        <v>1812</v>
      </c>
      <c r="K1566" s="1">
        <v>422430</v>
      </c>
    </row>
    <row r="1567" spans="9:11">
      <c r="I1567" s="1">
        <v>422431</v>
      </c>
      <c r="J1567" s="1" t="s">
        <v>1813</v>
      </c>
      <c r="K1567" s="1">
        <v>422431</v>
      </c>
    </row>
    <row r="1568" spans="9:11">
      <c r="I1568" s="1">
        <v>422432</v>
      </c>
      <c r="J1568" s="1" t="s">
        <v>1814</v>
      </c>
      <c r="K1568" s="1">
        <v>422432</v>
      </c>
    </row>
    <row r="1569" spans="9:11">
      <c r="I1569" s="1">
        <v>422433</v>
      </c>
      <c r="J1569" s="1" t="s">
        <v>1815</v>
      </c>
      <c r="K1569" s="1">
        <v>422433</v>
      </c>
    </row>
    <row r="1570" spans="9:11">
      <c r="I1570" s="1">
        <v>422434</v>
      </c>
      <c r="J1570" s="1" t="s">
        <v>1816</v>
      </c>
      <c r="K1570" s="1">
        <v>422434</v>
      </c>
    </row>
    <row r="1571" spans="9:11">
      <c r="I1571" s="1">
        <v>422435</v>
      </c>
      <c r="J1571" s="1" t="s">
        <v>1817</v>
      </c>
      <c r="K1571" s="1">
        <v>422435</v>
      </c>
    </row>
    <row r="1572" spans="9:11">
      <c r="I1572" s="1">
        <v>422436</v>
      </c>
      <c r="J1572" s="1" t="s">
        <v>313</v>
      </c>
      <c r="K1572" s="1">
        <v>422436</v>
      </c>
    </row>
    <row r="1573" spans="9:11">
      <c r="I1573" s="1">
        <v>422437</v>
      </c>
      <c r="J1573" s="1" t="s">
        <v>1818</v>
      </c>
      <c r="K1573" s="1">
        <v>422437</v>
      </c>
    </row>
    <row r="1574" spans="9:11">
      <c r="I1574" s="1">
        <v>430025</v>
      </c>
      <c r="J1574" s="1" t="s">
        <v>1819</v>
      </c>
      <c r="K1574" s="1">
        <v>430025</v>
      </c>
    </row>
    <row r="1575" spans="9:11">
      <c r="I1575" s="1">
        <v>430026</v>
      </c>
      <c r="J1575" s="1" t="s">
        <v>1820</v>
      </c>
      <c r="K1575" s="1">
        <v>430026</v>
      </c>
    </row>
    <row r="1576" spans="9:11">
      <c r="I1576" s="1">
        <v>430048</v>
      </c>
      <c r="J1576" s="1" t="s">
        <v>1821</v>
      </c>
      <c r="K1576" s="1">
        <v>430048</v>
      </c>
    </row>
    <row r="1577" spans="9:11">
      <c r="I1577" s="1">
        <v>431015</v>
      </c>
      <c r="J1577" s="1" t="s">
        <v>1822</v>
      </c>
      <c r="K1577" s="1">
        <v>431015</v>
      </c>
    </row>
    <row r="1578" spans="9:11">
      <c r="I1578" s="1">
        <v>431016</v>
      </c>
      <c r="J1578" s="1" t="s">
        <v>1823</v>
      </c>
      <c r="K1578" s="1">
        <v>431016</v>
      </c>
    </row>
    <row r="1579" spans="9:11">
      <c r="I1579" s="1">
        <v>400712</v>
      </c>
      <c r="J1579" s="1" t="s">
        <v>1824</v>
      </c>
      <c r="K1579" s="1">
        <v>400712</v>
      </c>
    </row>
    <row r="1580" spans="9:11">
      <c r="I1580" s="1">
        <v>400750</v>
      </c>
      <c r="J1580" s="1" t="s">
        <v>1825</v>
      </c>
      <c r="K1580" s="1">
        <v>400750</v>
      </c>
    </row>
    <row r="1581" spans="9:11">
      <c r="I1581" s="1">
        <v>400752</v>
      </c>
      <c r="J1581" s="1" t="s">
        <v>1826</v>
      </c>
      <c r="K1581" s="1">
        <v>400752</v>
      </c>
    </row>
    <row r="1582" spans="9:11">
      <c r="I1582" s="1">
        <v>400754</v>
      </c>
      <c r="J1582" s="1" t="s">
        <v>1827</v>
      </c>
      <c r="K1582" s="1">
        <v>400754</v>
      </c>
    </row>
    <row r="1583" spans="9:11">
      <c r="I1583" s="1">
        <v>400755</v>
      </c>
      <c r="J1583" s="1" t="s">
        <v>1828</v>
      </c>
      <c r="K1583" s="1">
        <v>400755</v>
      </c>
    </row>
    <row r="1584" spans="9:11">
      <c r="I1584" s="1">
        <v>400756</v>
      </c>
      <c r="J1584" s="1" t="s">
        <v>1829</v>
      </c>
      <c r="K1584" s="1">
        <v>400756</v>
      </c>
    </row>
    <row r="1585" spans="9:11">
      <c r="I1585" s="1">
        <v>400757</v>
      </c>
      <c r="J1585" s="1" t="s">
        <v>1830</v>
      </c>
      <c r="K1585" s="1">
        <v>400757</v>
      </c>
    </row>
    <row r="1586" spans="9:11">
      <c r="I1586" s="1">
        <v>400758</v>
      </c>
      <c r="J1586" s="1" t="s">
        <v>1831</v>
      </c>
      <c r="K1586" s="1">
        <v>400758</v>
      </c>
    </row>
    <row r="1587" spans="9:11">
      <c r="I1587" s="1">
        <v>400759</v>
      </c>
      <c r="J1587" s="1" t="s">
        <v>1832</v>
      </c>
      <c r="K1587" s="1">
        <v>400759</v>
      </c>
    </row>
    <row r="1588" spans="9:11">
      <c r="I1588" s="1">
        <v>400760</v>
      </c>
      <c r="J1588" s="1" t="s">
        <v>1833</v>
      </c>
      <c r="K1588" s="1">
        <v>400760</v>
      </c>
    </row>
    <row r="1589" spans="9:11">
      <c r="I1589" s="1">
        <v>400762</v>
      </c>
      <c r="J1589" s="1" t="s">
        <v>1834</v>
      </c>
      <c r="K1589" s="1">
        <v>400762</v>
      </c>
    </row>
    <row r="1590" spans="9:11">
      <c r="I1590" s="1">
        <v>400764</v>
      </c>
      <c r="J1590" s="1" t="s">
        <v>1835</v>
      </c>
      <c r="K1590" s="1">
        <v>400764</v>
      </c>
    </row>
    <row r="1591" spans="9:11">
      <c r="I1591" s="1">
        <v>400766</v>
      </c>
      <c r="J1591" s="1" t="s">
        <v>1836</v>
      </c>
      <c r="K1591" s="1">
        <v>400766</v>
      </c>
    </row>
    <row r="1592" spans="9:11">
      <c r="I1592" s="1">
        <v>400768</v>
      </c>
      <c r="J1592" s="1" t="s">
        <v>1837</v>
      </c>
      <c r="K1592" s="1">
        <v>400768</v>
      </c>
    </row>
    <row r="1593" spans="9:11">
      <c r="I1593" s="1">
        <v>400769</v>
      </c>
      <c r="J1593" s="1" t="s">
        <v>1838</v>
      </c>
      <c r="K1593" s="1">
        <v>400769</v>
      </c>
    </row>
    <row r="1594" spans="9:11">
      <c r="I1594" s="1">
        <v>400770</v>
      </c>
      <c r="J1594" s="1" t="s">
        <v>1839</v>
      </c>
      <c r="K1594" s="1">
        <v>400770</v>
      </c>
    </row>
    <row r="1595" spans="9:11">
      <c r="I1595" s="1">
        <v>400771</v>
      </c>
      <c r="J1595" s="1" t="s">
        <v>1840</v>
      </c>
      <c r="K1595" s="1">
        <v>400771</v>
      </c>
    </row>
    <row r="1596" spans="9:11">
      <c r="I1596" s="1">
        <v>400772</v>
      </c>
      <c r="J1596" s="1" t="s">
        <v>1841</v>
      </c>
      <c r="K1596" s="1">
        <v>400772</v>
      </c>
    </row>
    <row r="1597" spans="9:11">
      <c r="I1597" s="1">
        <v>400774</v>
      </c>
      <c r="J1597" s="1" t="s">
        <v>1842</v>
      </c>
      <c r="K1597" s="1">
        <v>400774</v>
      </c>
    </row>
    <row r="1598" spans="9:11">
      <c r="I1598" s="1">
        <v>400776</v>
      </c>
      <c r="J1598" s="1" t="s">
        <v>1843</v>
      </c>
      <c r="K1598" s="1">
        <v>400776</v>
      </c>
    </row>
    <row r="1599" spans="9:11">
      <c r="I1599" s="1">
        <v>400778</v>
      </c>
      <c r="J1599" s="1" t="s">
        <v>1844</v>
      </c>
      <c r="K1599" s="1">
        <v>400778</v>
      </c>
    </row>
    <row r="1600" spans="9:11">
      <c r="I1600" s="1">
        <v>400780</v>
      </c>
      <c r="J1600" s="1" t="s">
        <v>1845</v>
      </c>
      <c r="K1600" s="1">
        <v>400780</v>
      </c>
    </row>
    <row r="1601" spans="9:11">
      <c r="I1601" s="1">
        <v>400782</v>
      </c>
      <c r="J1601" s="1" t="s">
        <v>1846</v>
      </c>
      <c r="K1601" s="1">
        <v>400782</v>
      </c>
    </row>
    <row r="1602" spans="9:11">
      <c r="I1602" s="1">
        <v>400784</v>
      </c>
      <c r="J1602" s="1" t="s">
        <v>1847</v>
      </c>
      <c r="K1602" s="1">
        <v>400784</v>
      </c>
    </row>
    <row r="1603" spans="9:11">
      <c r="I1603" s="1">
        <v>400786</v>
      </c>
      <c r="J1603" s="1" t="s">
        <v>1848</v>
      </c>
      <c r="K1603" s="1">
        <v>400786</v>
      </c>
    </row>
    <row r="1604" spans="9:11">
      <c r="I1604" s="1">
        <v>400788</v>
      </c>
      <c r="J1604" s="1" t="s">
        <v>1849</v>
      </c>
      <c r="K1604" s="1">
        <v>400788</v>
      </c>
    </row>
    <row r="1605" spans="9:11">
      <c r="I1605" s="1">
        <v>400790</v>
      </c>
      <c r="J1605" s="1" t="s">
        <v>1850</v>
      </c>
      <c r="K1605" s="1">
        <v>400790</v>
      </c>
    </row>
    <row r="1606" spans="9:11">
      <c r="I1606" s="1">
        <v>400792</v>
      </c>
      <c r="J1606" s="1" t="s">
        <v>1851</v>
      </c>
      <c r="K1606" s="1">
        <v>400792</v>
      </c>
    </row>
    <row r="1607" spans="9:11">
      <c r="I1607" s="1">
        <v>400794</v>
      </c>
      <c r="J1607" s="1" t="s">
        <v>1852</v>
      </c>
      <c r="K1607" s="1">
        <v>400794</v>
      </c>
    </row>
    <row r="1608" spans="9:11">
      <c r="I1608" s="1">
        <v>400796</v>
      </c>
      <c r="J1608" s="1" t="s">
        <v>1853</v>
      </c>
      <c r="K1608" s="1">
        <v>400796</v>
      </c>
    </row>
    <row r="1609" spans="9:11">
      <c r="I1609" s="1">
        <v>400798</v>
      </c>
      <c r="J1609" s="1" t="s">
        <v>1854</v>
      </c>
      <c r="K1609" s="1">
        <v>400798</v>
      </c>
    </row>
    <row r="1610" spans="9:11">
      <c r="I1610" s="1">
        <v>400800</v>
      </c>
      <c r="J1610" s="1" t="s">
        <v>1855</v>
      </c>
      <c r="K1610" s="1">
        <v>400800</v>
      </c>
    </row>
    <row r="1611" spans="9:11">
      <c r="I1611" s="1">
        <v>400801</v>
      </c>
      <c r="J1611" s="1" t="s">
        <v>1856</v>
      </c>
      <c r="K1611" s="1">
        <v>400801</v>
      </c>
    </row>
    <row r="1612" spans="9:11">
      <c r="I1612" s="1">
        <v>400802</v>
      </c>
      <c r="J1612" s="1" t="s">
        <v>1857</v>
      </c>
      <c r="K1612" s="1">
        <v>400802</v>
      </c>
    </row>
    <row r="1613" spans="9:11">
      <c r="I1613" s="1">
        <v>400803</v>
      </c>
      <c r="J1613" s="1" t="s">
        <v>1858</v>
      </c>
      <c r="K1613" s="1">
        <v>400803</v>
      </c>
    </row>
    <row r="1614" spans="9:11">
      <c r="I1614" s="1">
        <v>400804</v>
      </c>
      <c r="J1614" s="1" t="s">
        <v>1859</v>
      </c>
      <c r="K1614" s="1">
        <v>400804</v>
      </c>
    </row>
    <row r="1615" spans="9:11">
      <c r="I1615" s="1">
        <v>400805</v>
      </c>
      <c r="J1615" s="1" t="s">
        <v>1860</v>
      </c>
      <c r="K1615" s="1">
        <v>400805</v>
      </c>
    </row>
    <row r="1616" spans="9:11">
      <c r="I1616" s="1">
        <v>400806</v>
      </c>
      <c r="J1616" s="1" t="s">
        <v>1861</v>
      </c>
      <c r="K1616" s="1">
        <v>400806</v>
      </c>
    </row>
    <row r="1617" spans="9:11">
      <c r="I1617" s="1">
        <v>400810</v>
      </c>
      <c r="J1617" s="1" t="s">
        <v>1862</v>
      </c>
      <c r="K1617" s="1">
        <v>400810</v>
      </c>
    </row>
    <row r="1618" spans="9:11">
      <c r="I1618" s="1">
        <v>400812</v>
      </c>
      <c r="J1618" s="1" t="s">
        <v>1863</v>
      </c>
      <c r="K1618" s="1">
        <v>400812</v>
      </c>
    </row>
    <row r="1619" spans="9:11">
      <c r="I1619" s="1">
        <v>401250</v>
      </c>
      <c r="J1619" s="1" t="s">
        <v>1864</v>
      </c>
      <c r="K1619" s="1">
        <v>401250</v>
      </c>
    </row>
    <row r="1620" spans="9:11">
      <c r="I1620" s="1">
        <v>401350</v>
      </c>
      <c r="J1620" s="1" t="s">
        <v>1865</v>
      </c>
      <c r="K1620" s="1">
        <v>401350</v>
      </c>
    </row>
    <row r="1621" spans="9:11">
      <c r="I1621" s="1">
        <v>401351</v>
      </c>
      <c r="J1621" s="1" t="s">
        <v>1866</v>
      </c>
      <c r="K1621" s="1">
        <v>401351</v>
      </c>
    </row>
    <row r="1622" spans="9:11">
      <c r="I1622" s="1">
        <v>401352</v>
      </c>
      <c r="J1622" s="1" t="s">
        <v>1867</v>
      </c>
      <c r="K1622" s="1">
        <v>401352</v>
      </c>
    </row>
    <row r="1623" spans="9:11">
      <c r="I1623" s="1">
        <v>401390</v>
      </c>
      <c r="J1623" s="1" t="s">
        <v>1868</v>
      </c>
      <c r="K1623" s="1">
        <v>401390</v>
      </c>
    </row>
    <row r="1624" spans="9:11">
      <c r="I1624" s="1">
        <v>401602</v>
      </c>
      <c r="J1624" s="1" t="s">
        <v>1869</v>
      </c>
      <c r="K1624" s="1">
        <v>401602</v>
      </c>
    </row>
    <row r="1625" spans="9:11">
      <c r="I1625" s="1">
        <v>401706</v>
      </c>
      <c r="J1625" s="1" t="s">
        <v>1870</v>
      </c>
      <c r="K1625" s="1">
        <v>401706</v>
      </c>
    </row>
    <row r="1626" spans="9:11">
      <c r="I1626" s="1">
        <v>401754</v>
      </c>
      <c r="J1626" s="1" t="s">
        <v>1871</v>
      </c>
      <c r="K1626" s="1">
        <v>401754</v>
      </c>
    </row>
    <row r="1627" spans="9:11">
      <c r="I1627" s="1">
        <v>401755</v>
      </c>
      <c r="J1627" s="1" t="s">
        <v>1872</v>
      </c>
      <c r="K1627" s="1">
        <v>401755</v>
      </c>
    </row>
    <row r="1628" spans="9:11">
      <c r="I1628" s="1">
        <v>401756</v>
      </c>
      <c r="J1628" s="1" t="s">
        <v>1873</v>
      </c>
      <c r="K1628" s="1">
        <v>401756</v>
      </c>
    </row>
    <row r="1629" spans="9:11">
      <c r="I1629" s="1">
        <v>401757</v>
      </c>
      <c r="J1629" s="1" t="s">
        <v>1874</v>
      </c>
      <c r="K1629" s="1">
        <v>401757</v>
      </c>
    </row>
    <row r="1630" spans="9:11">
      <c r="I1630" s="1">
        <v>420000</v>
      </c>
      <c r="J1630" s="1" t="s">
        <v>1875</v>
      </c>
      <c r="K1630" s="1">
        <v>420000</v>
      </c>
    </row>
    <row r="1631" spans="9:11">
      <c r="I1631" s="1">
        <v>420005</v>
      </c>
      <c r="J1631" s="1" t="s">
        <v>1876</v>
      </c>
      <c r="K1631" s="1">
        <v>420005</v>
      </c>
    </row>
    <row r="1632" spans="9:11">
      <c r="I1632" s="1">
        <v>420010</v>
      </c>
      <c r="J1632" s="1" t="s">
        <v>1877</v>
      </c>
      <c r="K1632" s="1">
        <v>420010</v>
      </c>
    </row>
    <row r="1633" spans="9:11">
      <c r="I1633" s="1">
        <v>420015</v>
      </c>
      <c r="J1633" s="1" t="s">
        <v>1878</v>
      </c>
      <c r="K1633" s="1">
        <v>420015</v>
      </c>
    </row>
    <row r="1634" spans="9:11">
      <c r="I1634" s="1">
        <v>420020</v>
      </c>
      <c r="J1634" s="1" t="s">
        <v>211</v>
      </c>
      <c r="K1634" s="1">
        <v>420020</v>
      </c>
    </row>
    <row r="1635" spans="9:11">
      <c r="I1635" s="1">
        <v>420025</v>
      </c>
      <c r="J1635" s="1" t="s">
        <v>1879</v>
      </c>
      <c r="K1635" s="1">
        <v>420025</v>
      </c>
    </row>
    <row r="1636" spans="9:11">
      <c r="I1636" s="1">
        <v>420026</v>
      </c>
      <c r="J1636" s="1" t="s">
        <v>212</v>
      </c>
      <c r="K1636" s="1">
        <v>420026</v>
      </c>
    </row>
    <row r="1637" spans="9:11">
      <c r="I1637" s="1">
        <v>420027</v>
      </c>
      <c r="J1637" s="1" t="s">
        <v>1880</v>
      </c>
      <c r="K1637" s="1">
        <v>420027</v>
      </c>
    </row>
    <row r="1638" spans="9:11">
      <c r="I1638" s="1">
        <v>420030</v>
      </c>
      <c r="J1638" s="1" t="s">
        <v>213</v>
      </c>
      <c r="K1638" s="1">
        <v>420030</v>
      </c>
    </row>
    <row r="1639" spans="9:11">
      <c r="I1639" s="1">
        <v>420050</v>
      </c>
      <c r="J1639" s="1" t="s">
        <v>214</v>
      </c>
      <c r="K1639" s="1">
        <v>420050</v>
      </c>
    </row>
    <row r="1640" spans="9:11">
      <c r="I1640" s="1">
        <v>420052</v>
      </c>
      <c r="J1640" s="1" t="s">
        <v>1881</v>
      </c>
      <c r="K1640" s="1">
        <v>420052</v>
      </c>
    </row>
    <row r="1641" spans="9:11">
      <c r="I1641" s="1">
        <v>420060</v>
      </c>
      <c r="J1641" s="1" t="s">
        <v>215</v>
      </c>
      <c r="K1641" s="1">
        <v>420060</v>
      </c>
    </row>
    <row r="1642" spans="9:11">
      <c r="I1642" s="1">
        <v>420070</v>
      </c>
      <c r="J1642" s="1" t="s">
        <v>216</v>
      </c>
      <c r="K1642" s="1">
        <v>420070</v>
      </c>
    </row>
    <row r="1643" spans="9:11">
      <c r="I1643" s="1">
        <v>420071</v>
      </c>
      <c r="J1643" s="1" t="s">
        <v>1882</v>
      </c>
      <c r="K1643" s="1">
        <v>420071</v>
      </c>
    </row>
    <row r="1644" spans="9:11">
      <c r="I1644" s="1">
        <v>420080</v>
      </c>
      <c r="J1644" s="1" t="s">
        <v>217</v>
      </c>
      <c r="K1644" s="1">
        <v>420080</v>
      </c>
    </row>
    <row r="1645" spans="9:11">
      <c r="I1645" s="1">
        <v>420081</v>
      </c>
      <c r="J1645" s="1" t="s">
        <v>218</v>
      </c>
      <c r="K1645" s="1">
        <v>420081</v>
      </c>
    </row>
    <row r="1646" spans="9:11">
      <c r="I1646" s="1">
        <v>420090</v>
      </c>
      <c r="J1646" s="1" t="s">
        <v>219</v>
      </c>
      <c r="K1646" s="1">
        <v>420090</v>
      </c>
    </row>
    <row r="1647" spans="9:11">
      <c r="I1647" s="1">
        <v>420100</v>
      </c>
      <c r="J1647" s="1" t="s">
        <v>220</v>
      </c>
      <c r="K1647" s="1">
        <v>420100</v>
      </c>
    </row>
    <row r="1648" spans="9:11">
      <c r="I1648" s="1">
        <v>420102</v>
      </c>
      <c r="J1648" s="1" t="s">
        <v>1883</v>
      </c>
      <c r="K1648" s="1">
        <v>420102</v>
      </c>
    </row>
    <row r="1649" spans="9:11">
      <c r="I1649" s="1">
        <v>420104</v>
      </c>
      <c r="J1649" s="1" t="s">
        <v>1884</v>
      </c>
      <c r="K1649" s="1">
        <v>420104</v>
      </c>
    </row>
    <row r="1650" spans="9:11">
      <c r="I1650" s="1">
        <v>420106</v>
      </c>
      <c r="J1650" s="1" t="s">
        <v>221</v>
      </c>
      <c r="K1650" s="1">
        <v>420106</v>
      </c>
    </row>
    <row r="1651" spans="9:11">
      <c r="I1651" s="1">
        <v>420110</v>
      </c>
      <c r="J1651" s="1" t="s">
        <v>222</v>
      </c>
      <c r="K1651" s="1">
        <v>420110</v>
      </c>
    </row>
    <row r="1652" spans="9:11">
      <c r="I1652" s="1">
        <v>420112</v>
      </c>
      <c r="J1652" s="1" t="s">
        <v>1885</v>
      </c>
      <c r="K1652" s="1">
        <v>420112</v>
      </c>
    </row>
    <row r="1653" spans="9:11">
      <c r="I1653" s="1">
        <v>420114</v>
      </c>
      <c r="J1653" s="1" t="s">
        <v>1886</v>
      </c>
      <c r="K1653" s="1">
        <v>420114</v>
      </c>
    </row>
    <row r="1654" spans="9:11">
      <c r="I1654" s="1">
        <v>420116</v>
      </c>
      <c r="J1654" s="1" t="s">
        <v>1887</v>
      </c>
      <c r="K1654" s="1">
        <v>420116</v>
      </c>
    </row>
    <row r="1655" spans="9:11">
      <c r="I1655" s="1">
        <v>420120</v>
      </c>
      <c r="J1655" s="1" t="s">
        <v>1888</v>
      </c>
      <c r="K1655" s="1">
        <v>420120</v>
      </c>
    </row>
    <row r="1656" spans="9:11">
      <c r="I1656" s="1">
        <v>420124</v>
      </c>
      <c r="J1656" s="1" t="s">
        <v>1889</v>
      </c>
      <c r="K1656" s="1">
        <v>420124</v>
      </c>
    </row>
    <row r="1657" spans="9:11">
      <c r="I1657" s="1">
        <v>420126</v>
      </c>
      <c r="J1657" s="1" t="s">
        <v>1890</v>
      </c>
      <c r="K1657" s="1">
        <v>420126</v>
      </c>
    </row>
    <row r="1658" spans="9:11">
      <c r="I1658" s="1">
        <v>420127</v>
      </c>
      <c r="J1658" s="1" t="s">
        <v>1891</v>
      </c>
      <c r="K1658" s="1">
        <v>420127</v>
      </c>
    </row>
    <row r="1659" spans="9:11">
      <c r="I1659" s="1">
        <v>420128</v>
      </c>
      <c r="J1659" s="1" t="s">
        <v>223</v>
      </c>
      <c r="K1659" s="1">
        <v>420128</v>
      </c>
    </row>
    <row r="1660" spans="9:11">
      <c r="I1660" s="1">
        <v>420129</v>
      </c>
      <c r="J1660" s="1" t="s">
        <v>224</v>
      </c>
      <c r="K1660" s="1">
        <v>420129</v>
      </c>
    </row>
    <row r="1661" spans="9:11">
      <c r="I1661" s="1">
        <v>420130</v>
      </c>
      <c r="J1661" s="1" t="s">
        <v>1892</v>
      </c>
      <c r="K1661" s="1">
        <v>420130</v>
      </c>
    </row>
    <row r="1662" spans="9:11">
      <c r="I1662" s="1">
        <v>420131</v>
      </c>
      <c r="J1662" s="1" t="s">
        <v>225</v>
      </c>
      <c r="K1662" s="1">
        <v>420131</v>
      </c>
    </row>
    <row r="1663" spans="9:11">
      <c r="I1663" s="1">
        <v>420132</v>
      </c>
      <c r="J1663" s="1" t="s">
        <v>1893</v>
      </c>
      <c r="K1663" s="1">
        <v>420132</v>
      </c>
    </row>
    <row r="1664" spans="9:11">
      <c r="I1664" s="1">
        <v>420133</v>
      </c>
      <c r="J1664" s="1" t="s">
        <v>226</v>
      </c>
      <c r="K1664" s="1">
        <v>420133</v>
      </c>
    </row>
    <row r="1665" spans="9:11">
      <c r="I1665" s="1">
        <v>420134</v>
      </c>
      <c r="J1665" s="1" t="s">
        <v>1893</v>
      </c>
      <c r="K1665" s="1">
        <v>420134</v>
      </c>
    </row>
    <row r="1666" spans="9:11">
      <c r="I1666" s="1">
        <v>420136</v>
      </c>
      <c r="J1666" s="1" t="s">
        <v>1894</v>
      </c>
      <c r="K1666" s="1">
        <v>420136</v>
      </c>
    </row>
    <row r="1667" spans="9:11">
      <c r="I1667" s="1">
        <v>420137</v>
      </c>
      <c r="J1667" s="1" t="s">
        <v>1895</v>
      </c>
      <c r="K1667" s="1">
        <v>420137</v>
      </c>
    </row>
    <row r="1668" spans="9:11">
      <c r="I1668" s="1">
        <v>420138</v>
      </c>
      <c r="J1668" s="1" t="s">
        <v>1896</v>
      </c>
      <c r="K1668" s="1">
        <v>420138</v>
      </c>
    </row>
    <row r="1669" spans="9:11">
      <c r="I1669" s="1">
        <v>420140</v>
      </c>
      <c r="J1669" s="1" t="s">
        <v>227</v>
      </c>
      <c r="K1669" s="1">
        <v>420140</v>
      </c>
    </row>
    <row r="1670" spans="9:11">
      <c r="I1670" s="1">
        <v>420142</v>
      </c>
      <c r="J1670" s="1" t="s">
        <v>1897</v>
      </c>
      <c r="K1670" s="1">
        <v>420142</v>
      </c>
    </row>
    <row r="1671" spans="9:11">
      <c r="I1671" s="1">
        <v>420144</v>
      </c>
      <c r="J1671" s="1" t="s">
        <v>1898</v>
      </c>
      <c r="K1671" s="1">
        <v>420144</v>
      </c>
    </row>
    <row r="1672" spans="9:11">
      <c r="I1672" s="1">
        <v>420146</v>
      </c>
      <c r="J1672" s="1" t="s">
        <v>228</v>
      </c>
      <c r="K1672" s="1">
        <v>420146</v>
      </c>
    </row>
    <row r="1673" spans="9:11">
      <c r="I1673" s="1">
        <v>420150</v>
      </c>
      <c r="J1673" s="1" t="s">
        <v>1899</v>
      </c>
      <c r="K1673" s="1">
        <v>420150</v>
      </c>
    </row>
    <row r="1674" spans="9:11">
      <c r="I1674" s="1">
        <v>420152</v>
      </c>
      <c r="J1674" s="1" t="s">
        <v>1900</v>
      </c>
      <c r="K1674" s="1">
        <v>420152</v>
      </c>
    </row>
    <row r="1675" spans="9:11">
      <c r="I1675" s="1">
        <v>420154</v>
      </c>
      <c r="J1675" s="1" t="s">
        <v>1901</v>
      </c>
      <c r="K1675" s="1">
        <v>420154</v>
      </c>
    </row>
    <row r="1676" spans="9:11">
      <c r="I1676" s="1">
        <v>420156</v>
      </c>
      <c r="J1676" s="1" t="s">
        <v>1902</v>
      </c>
      <c r="K1676" s="1">
        <v>420156</v>
      </c>
    </row>
    <row r="1677" spans="9:11">
      <c r="I1677" s="1">
        <v>420157</v>
      </c>
      <c r="J1677" s="1" t="s">
        <v>1903</v>
      </c>
      <c r="K1677" s="1">
        <v>420157</v>
      </c>
    </row>
    <row r="1678" spans="9:11">
      <c r="I1678" s="1">
        <v>420160</v>
      </c>
      <c r="J1678" s="1" t="s">
        <v>229</v>
      </c>
      <c r="K1678" s="1">
        <v>420160</v>
      </c>
    </row>
    <row r="1679" spans="9:11">
      <c r="I1679" s="1">
        <v>420162</v>
      </c>
      <c r="J1679" s="1" t="s">
        <v>230</v>
      </c>
      <c r="K1679" s="1">
        <v>420162</v>
      </c>
    </row>
    <row r="1680" spans="9:11">
      <c r="I1680" s="1">
        <v>420164</v>
      </c>
      <c r="J1680" s="1" t="s">
        <v>1904</v>
      </c>
      <c r="K1680" s="1">
        <v>420164</v>
      </c>
    </row>
    <row r="1681" spans="9:11">
      <c r="I1681" s="1">
        <v>420166</v>
      </c>
      <c r="J1681" s="1" t="s">
        <v>231</v>
      </c>
      <c r="K1681" s="1">
        <v>420166</v>
      </c>
    </row>
    <row r="1682" spans="9:11">
      <c r="I1682" s="1">
        <v>420168</v>
      </c>
      <c r="J1682" s="1" t="s">
        <v>1905</v>
      </c>
      <c r="K1682" s="1">
        <v>420168</v>
      </c>
    </row>
    <row r="1683" spans="9:11">
      <c r="I1683" s="1">
        <v>420172</v>
      </c>
      <c r="J1683" s="1" t="s">
        <v>1906</v>
      </c>
      <c r="K1683" s="1">
        <v>420172</v>
      </c>
    </row>
    <row r="1684" spans="9:11">
      <c r="I1684" s="1">
        <v>420174</v>
      </c>
      <c r="J1684" s="1" t="s">
        <v>1907</v>
      </c>
      <c r="K1684" s="1">
        <v>420174</v>
      </c>
    </row>
    <row r="1685" spans="9:11">
      <c r="I1685" s="1">
        <v>420176</v>
      </c>
      <c r="J1685" s="1" t="s">
        <v>1908</v>
      </c>
      <c r="K1685" s="1">
        <v>420176</v>
      </c>
    </row>
    <row r="1686" spans="9:11">
      <c r="I1686" s="1">
        <v>420178</v>
      </c>
      <c r="J1686" s="1" t="s">
        <v>1909</v>
      </c>
      <c r="K1686" s="1">
        <v>420178</v>
      </c>
    </row>
    <row r="1687" spans="9:11">
      <c r="I1687" s="1">
        <v>420182</v>
      </c>
      <c r="J1687" s="1" t="s">
        <v>1910</v>
      </c>
      <c r="K1687" s="1">
        <v>420182</v>
      </c>
    </row>
    <row r="1688" spans="9:11">
      <c r="I1688" s="1">
        <v>420184</v>
      </c>
      <c r="J1688" s="1" t="s">
        <v>1911</v>
      </c>
      <c r="K1688" s="1">
        <v>420184</v>
      </c>
    </row>
    <row r="1689" spans="9:11">
      <c r="I1689" s="1">
        <v>420186</v>
      </c>
      <c r="J1689" s="1" t="s">
        <v>1912</v>
      </c>
      <c r="K1689" s="1">
        <v>420186</v>
      </c>
    </row>
    <row r="1690" spans="9:11">
      <c r="I1690" s="1">
        <v>420188</v>
      </c>
      <c r="J1690" s="1" t="s">
        <v>1913</v>
      </c>
      <c r="K1690" s="1">
        <v>420188</v>
      </c>
    </row>
    <row r="1691" spans="9:11">
      <c r="I1691" s="1">
        <v>420190</v>
      </c>
      <c r="J1691" s="1" t="s">
        <v>232</v>
      </c>
      <c r="K1691" s="1">
        <v>420190</v>
      </c>
    </row>
    <row r="1692" spans="9:11">
      <c r="I1692" s="1">
        <v>420194</v>
      </c>
      <c r="J1692" s="1" t="s">
        <v>1914</v>
      </c>
      <c r="K1692" s="1">
        <v>420194</v>
      </c>
    </row>
    <row r="1693" spans="9:11">
      <c r="I1693" s="1">
        <v>499018</v>
      </c>
      <c r="J1693" s="1" t="s">
        <v>1915</v>
      </c>
      <c r="K1693" s="1">
        <v>499018</v>
      </c>
    </row>
    <row r="1694" spans="9:11">
      <c r="I1694" s="1">
        <v>499019</v>
      </c>
      <c r="J1694" s="1" t="s">
        <v>1916</v>
      </c>
      <c r="K1694" s="1">
        <v>499019</v>
      </c>
    </row>
    <row r="1695" spans="9:11">
      <c r="I1695" s="1">
        <v>499020</v>
      </c>
      <c r="J1695" s="1" t="s">
        <v>1917</v>
      </c>
      <c r="K1695" s="1">
        <v>499020</v>
      </c>
    </row>
    <row r="1696" spans="9:11">
      <c r="I1696" s="1">
        <v>499021</v>
      </c>
      <c r="J1696" s="1" t="s">
        <v>1918</v>
      </c>
      <c r="K1696" s="1">
        <v>499021</v>
      </c>
    </row>
    <row r="1697" spans="9:11">
      <c r="I1697" s="1">
        <v>499022</v>
      </c>
      <c r="J1697" s="1" t="s">
        <v>1919</v>
      </c>
      <c r="K1697" s="1">
        <v>499022</v>
      </c>
    </row>
    <row r="1698" spans="9:11">
      <c r="I1698" s="1">
        <v>499023</v>
      </c>
      <c r="J1698" s="1" t="s">
        <v>1920</v>
      </c>
      <c r="K1698" s="1">
        <v>499023</v>
      </c>
    </row>
    <row r="1699" spans="9:11">
      <c r="I1699" s="1">
        <v>499024</v>
      </c>
      <c r="J1699" s="1" t="s">
        <v>1921</v>
      </c>
      <c r="K1699" s="1">
        <v>499024</v>
      </c>
    </row>
    <row r="1700" spans="9:11">
      <c r="I1700" s="1">
        <v>499025</v>
      </c>
      <c r="J1700" s="1" t="s">
        <v>1922</v>
      </c>
      <c r="K1700" s="1">
        <v>499025</v>
      </c>
    </row>
    <row r="1701" spans="9:11">
      <c r="I1701" s="1">
        <v>499026</v>
      </c>
      <c r="J1701" s="1" t="s">
        <v>1923</v>
      </c>
      <c r="K1701" s="1">
        <v>499026</v>
      </c>
    </row>
    <row r="1702" spans="9:11">
      <c r="I1702" s="1">
        <v>499027</v>
      </c>
      <c r="J1702" s="1" t="s">
        <v>1924</v>
      </c>
      <c r="K1702" s="1">
        <v>499027</v>
      </c>
    </row>
    <row r="1703" spans="9:11">
      <c r="I1703" s="1">
        <v>499028</v>
      </c>
      <c r="J1703" s="1" t="s">
        <v>1925</v>
      </c>
      <c r="K1703" s="1">
        <v>499028</v>
      </c>
    </row>
    <row r="1704" spans="9:11">
      <c r="I1704" s="1">
        <v>499029</v>
      </c>
      <c r="J1704" s="1" t="s">
        <v>1926</v>
      </c>
      <c r="K1704" s="1">
        <v>499029</v>
      </c>
    </row>
    <row r="1705" spans="9:11">
      <c r="I1705" s="1">
        <v>499030</v>
      </c>
      <c r="J1705" s="1" t="s">
        <v>1927</v>
      </c>
      <c r="K1705" s="1">
        <v>499030</v>
      </c>
    </row>
    <row r="1706" spans="9:11">
      <c r="I1706" s="1">
        <v>499031</v>
      </c>
      <c r="J1706" s="1" t="s">
        <v>1928</v>
      </c>
      <c r="K1706" s="1">
        <v>499031</v>
      </c>
    </row>
    <row r="1707" spans="9:11">
      <c r="I1707" s="1">
        <v>499032</v>
      </c>
      <c r="J1707" s="1" t="s">
        <v>1929</v>
      </c>
      <c r="K1707" s="1">
        <v>499032</v>
      </c>
    </row>
    <row r="1708" spans="9:11">
      <c r="I1708" s="1">
        <v>499033</v>
      </c>
      <c r="J1708" s="1" t="s">
        <v>1930</v>
      </c>
      <c r="K1708" s="1">
        <v>499033</v>
      </c>
    </row>
    <row r="1709" spans="9:11">
      <c r="I1709" s="1">
        <v>499034</v>
      </c>
      <c r="J1709" s="1" t="s">
        <v>1931</v>
      </c>
      <c r="K1709" s="1">
        <v>499034</v>
      </c>
    </row>
    <row r="1710" spans="9:11">
      <c r="I1710" s="1">
        <v>600500</v>
      </c>
      <c r="J1710" s="1" t="s">
        <v>1932</v>
      </c>
      <c r="K1710" s="1">
        <v>600500</v>
      </c>
    </row>
    <row r="1711" spans="9:11">
      <c r="I1711" s="1">
        <v>600506</v>
      </c>
      <c r="J1711" s="1" t="s">
        <v>1933</v>
      </c>
      <c r="K1711" s="1">
        <v>600506</v>
      </c>
    </row>
    <row r="1712" spans="9:11">
      <c r="I1712" s="1">
        <v>600507</v>
      </c>
      <c r="J1712" s="1" t="s">
        <v>1933</v>
      </c>
      <c r="K1712" s="1">
        <v>600507</v>
      </c>
    </row>
    <row r="1713" spans="9:11">
      <c r="I1713" s="1">
        <v>600510</v>
      </c>
      <c r="J1713" s="1" t="s">
        <v>1934</v>
      </c>
      <c r="K1713" s="1">
        <v>600510</v>
      </c>
    </row>
    <row r="1714" spans="9:11">
      <c r="I1714" s="1">
        <v>600511</v>
      </c>
      <c r="J1714" s="1" t="s">
        <v>1935</v>
      </c>
      <c r="K1714" s="1">
        <v>600511</v>
      </c>
    </row>
    <row r="1715" spans="9:11">
      <c r="I1715" s="1">
        <v>600512</v>
      </c>
      <c r="J1715" s="1" t="s">
        <v>1936</v>
      </c>
      <c r="K1715" s="1">
        <v>600512</v>
      </c>
    </row>
    <row r="1716" spans="9:11">
      <c r="I1716" s="1">
        <v>600513</v>
      </c>
      <c r="J1716" s="1" t="s">
        <v>1937</v>
      </c>
      <c r="K1716" s="1">
        <v>600513</v>
      </c>
    </row>
    <row r="1717" spans="9:11">
      <c r="I1717" s="1">
        <v>600514</v>
      </c>
      <c r="J1717" s="1" t="s">
        <v>1938</v>
      </c>
      <c r="K1717" s="1">
        <v>600514</v>
      </c>
    </row>
    <row r="1718" spans="9:11">
      <c r="I1718" s="1">
        <v>600515</v>
      </c>
      <c r="J1718" s="1" t="s">
        <v>1939</v>
      </c>
      <c r="K1718" s="1">
        <v>600515</v>
      </c>
    </row>
    <row r="1719" spans="9:11">
      <c r="I1719" s="1">
        <v>600516</v>
      </c>
      <c r="J1719" s="1" t="s">
        <v>1940</v>
      </c>
      <c r="K1719" s="1">
        <v>600516</v>
      </c>
    </row>
    <row r="1720" spans="9:11">
      <c r="I1720" s="1">
        <v>600517</v>
      </c>
      <c r="J1720" s="1" t="s">
        <v>1941</v>
      </c>
      <c r="K1720" s="1">
        <v>600517</v>
      </c>
    </row>
    <row r="1721" spans="9:11">
      <c r="I1721" s="1">
        <v>600518</v>
      </c>
      <c r="J1721" s="1" t="s">
        <v>1942</v>
      </c>
      <c r="K1721" s="1">
        <v>600518</v>
      </c>
    </row>
    <row r="1722" spans="9:11">
      <c r="I1722" s="1">
        <v>600519</v>
      </c>
      <c r="J1722" s="1" t="s">
        <v>1943</v>
      </c>
      <c r="K1722" s="1">
        <v>600519</v>
      </c>
    </row>
    <row r="1723" spans="9:11">
      <c r="I1723" s="1">
        <v>600520</v>
      </c>
      <c r="J1723" s="1" t="s">
        <v>1944</v>
      </c>
      <c r="K1723" s="1">
        <v>600520</v>
      </c>
    </row>
    <row r="1724" spans="9:11">
      <c r="I1724" s="1">
        <v>600521</v>
      </c>
      <c r="J1724" s="1" t="s">
        <v>1945</v>
      </c>
      <c r="K1724" s="1">
        <v>600521</v>
      </c>
    </row>
    <row r="1725" spans="9:11">
      <c r="I1725" s="1">
        <v>600522</v>
      </c>
      <c r="J1725" s="1" t="s">
        <v>1946</v>
      </c>
      <c r="K1725" s="1">
        <v>600522</v>
      </c>
    </row>
    <row r="1726" spans="9:11">
      <c r="I1726" s="1">
        <v>600523</v>
      </c>
      <c r="J1726" s="1" t="s">
        <v>1947</v>
      </c>
      <c r="K1726" s="1">
        <v>600523</v>
      </c>
    </row>
    <row r="1727" spans="9:11">
      <c r="I1727" s="1">
        <v>600525</v>
      </c>
      <c r="J1727" s="1" t="s">
        <v>1933</v>
      </c>
      <c r="K1727" s="1">
        <v>600525</v>
      </c>
    </row>
    <row r="1728" spans="9:11">
      <c r="I1728" s="1">
        <v>600526</v>
      </c>
      <c r="J1728" s="1" t="s">
        <v>1933</v>
      </c>
      <c r="K1728" s="1">
        <v>600526</v>
      </c>
    </row>
    <row r="1729" spans="9:11">
      <c r="I1729" s="1">
        <v>600530</v>
      </c>
      <c r="J1729" s="1" t="s">
        <v>1933</v>
      </c>
      <c r="K1729" s="1">
        <v>600530</v>
      </c>
    </row>
    <row r="1730" spans="9:11">
      <c r="I1730" s="1">
        <v>600803</v>
      </c>
      <c r="J1730" s="1" t="s">
        <v>1948</v>
      </c>
      <c r="K1730" s="1">
        <v>600803</v>
      </c>
    </row>
    <row r="1731" spans="9:11">
      <c r="I1731" s="1">
        <v>600804</v>
      </c>
      <c r="J1731" s="1" t="s">
        <v>1949</v>
      </c>
      <c r="K1731" s="1">
        <v>600804</v>
      </c>
    </row>
    <row r="1732" spans="9:11">
      <c r="I1732" s="1">
        <v>600805</v>
      </c>
      <c r="J1732" s="1" t="s">
        <v>1950</v>
      </c>
      <c r="K1732" s="1">
        <v>600805</v>
      </c>
    </row>
    <row r="1733" spans="9:11">
      <c r="I1733" s="1">
        <v>600806</v>
      </c>
      <c r="J1733" s="1" t="s">
        <v>1951</v>
      </c>
      <c r="K1733" s="1">
        <v>600806</v>
      </c>
    </row>
    <row r="1734" spans="9:11">
      <c r="I1734" s="1">
        <v>600807</v>
      </c>
      <c r="J1734" s="1" t="s">
        <v>1952</v>
      </c>
      <c r="K1734" s="1">
        <v>600807</v>
      </c>
    </row>
    <row r="1735" spans="9:11">
      <c r="I1735" s="1">
        <v>600810</v>
      </c>
      <c r="J1735" s="1" t="s">
        <v>1953</v>
      </c>
      <c r="K1735" s="1">
        <v>600810</v>
      </c>
    </row>
    <row r="1736" spans="9:11">
      <c r="I1736" s="1">
        <v>600811</v>
      </c>
      <c r="J1736" s="1" t="s">
        <v>1954</v>
      </c>
      <c r="K1736" s="1">
        <v>600811</v>
      </c>
    </row>
    <row r="1737" spans="9:11">
      <c r="I1737" s="1">
        <v>600812</v>
      </c>
      <c r="J1737" s="1" t="s">
        <v>1955</v>
      </c>
      <c r="K1737" s="1">
        <v>600812</v>
      </c>
    </row>
    <row r="1738" spans="9:11">
      <c r="I1738" s="1">
        <v>600813</v>
      </c>
      <c r="J1738" s="1" t="s">
        <v>1956</v>
      </c>
      <c r="K1738" s="1">
        <v>600813</v>
      </c>
    </row>
    <row r="1739" spans="9:11">
      <c r="I1739" s="1" t="s">
        <v>1957</v>
      </c>
      <c r="J1739" s="1" t="s">
        <v>1958</v>
      </c>
      <c r="K1739" s="1" t="s">
        <v>1957</v>
      </c>
    </row>
    <row r="1740" spans="9:11">
      <c r="I1740" s="1">
        <v>600531</v>
      </c>
      <c r="J1740" s="1" t="s">
        <v>1933</v>
      </c>
      <c r="K1740" s="1">
        <v>600531</v>
      </c>
    </row>
    <row r="1741" spans="9:11">
      <c r="I1741" s="1">
        <v>600532</v>
      </c>
      <c r="J1741" s="1" t="s">
        <v>1933</v>
      </c>
      <c r="K1741" s="1">
        <v>600532</v>
      </c>
    </row>
    <row r="1742" spans="9:11">
      <c r="I1742" s="1">
        <v>800000</v>
      </c>
      <c r="J1742" s="1" t="s">
        <v>1959</v>
      </c>
      <c r="K1742" s="1">
        <v>800000</v>
      </c>
    </row>
    <row r="1743" spans="9:11">
      <c r="I1743" s="1">
        <v>800001</v>
      </c>
      <c r="J1743" s="1" t="s">
        <v>1960</v>
      </c>
      <c r="K1743" s="1">
        <v>800001</v>
      </c>
    </row>
    <row r="1744" spans="9:11">
      <c r="I1744" s="1">
        <v>800002</v>
      </c>
      <c r="J1744" s="1" t="s">
        <v>1961</v>
      </c>
      <c r="K1744" s="1">
        <v>800002</v>
      </c>
    </row>
    <row r="1745" spans="9:11">
      <c r="I1745" s="1">
        <v>800003</v>
      </c>
      <c r="J1745" s="1" t="s">
        <v>1962</v>
      </c>
      <c r="K1745" s="1">
        <v>800003</v>
      </c>
    </row>
    <row r="1746" spans="9:11">
      <c r="I1746" s="1">
        <v>800004</v>
      </c>
      <c r="J1746" s="1" t="s">
        <v>1963</v>
      </c>
      <c r="K1746" s="1">
        <v>800004</v>
      </c>
    </row>
    <row r="1747" spans="9:11">
      <c r="I1747" s="1">
        <v>800005</v>
      </c>
      <c r="J1747" s="1" t="s">
        <v>1964</v>
      </c>
      <c r="K1747" s="1">
        <v>800005</v>
      </c>
    </row>
    <row r="1748" spans="9:11">
      <c r="I1748" s="1">
        <v>800006</v>
      </c>
      <c r="J1748" s="1" t="s">
        <v>1965</v>
      </c>
      <c r="K1748" s="1">
        <v>800006</v>
      </c>
    </row>
    <row r="1749" spans="9:11">
      <c r="I1749" s="1">
        <v>800007</v>
      </c>
      <c r="J1749" s="1" t="s">
        <v>1966</v>
      </c>
      <c r="K1749" s="1">
        <v>800007</v>
      </c>
    </row>
    <row r="1750" spans="9:11">
      <c r="I1750" s="1">
        <v>800008</v>
      </c>
      <c r="J1750" s="1" t="s">
        <v>1967</v>
      </c>
      <c r="K1750" s="1">
        <v>800008</v>
      </c>
    </row>
    <row r="1751" spans="9:11">
      <c r="I1751" s="1">
        <v>800009</v>
      </c>
      <c r="J1751" s="1" t="s">
        <v>1968</v>
      </c>
      <c r="K1751" s="1">
        <v>800009</v>
      </c>
    </row>
    <row r="1752" spans="9:11">
      <c r="I1752" s="1">
        <v>800010</v>
      </c>
      <c r="J1752" s="1" t="s">
        <v>1969</v>
      </c>
      <c r="K1752" s="1">
        <v>800010</v>
      </c>
    </row>
    <row r="1753" spans="9:11">
      <c r="I1753" s="1">
        <v>800011</v>
      </c>
      <c r="J1753" s="1" t="s">
        <v>1970</v>
      </c>
      <c r="K1753" s="1">
        <v>800011</v>
      </c>
    </row>
    <row r="1754" spans="9:11">
      <c r="I1754" s="1">
        <v>800012</v>
      </c>
      <c r="J1754" s="1" t="s">
        <v>1971</v>
      </c>
      <c r="K1754" s="1">
        <v>800012</v>
      </c>
    </row>
    <row r="1755" spans="9:11">
      <c r="I1755" s="1">
        <v>800013</v>
      </c>
      <c r="J1755" s="1" t="s">
        <v>1972</v>
      </c>
      <c r="K1755" s="1">
        <v>800013</v>
      </c>
    </row>
    <row r="1756" spans="9:11">
      <c r="I1756" s="1">
        <v>800014</v>
      </c>
      <c r="J1756" s="1" t="s">
        <v>1973</v>
      </c>
      <c r="K1756" s="1">
        <v>800014</v>
      </c>
    </row>
    <row r="1757" spans="9:11">
      <c r="I1757" s="1">
        <v>800015</v>
      </c>
      <c r="J1757" s="1" t="s">
        <v>1974</v>
      </c>
      <c r="K1757" s="1">
        <v>800015</v>
      </c>
    </row>
    <row r="1758" spans="9:11">
      <c r="I1758" s="1">
        <v>800016</v>
      </c>
      <c r="J1758" s="1" t="s">
        <v>1975</v>
      </c>
      <c r="K1758" s="1">
        <v>800016</v>
      </c>
    </row>
    <row r="1759" spans="9:11">
      <c r="I1759" s="1">
        <v>800300</v>
      </c>
      <c r="J1759" s="1" t="s">
        <v>1976</v>
      </c>
      <c r="K1759" s="1">
        <v>800300</v>
      </c>
    </row>
    <row r="1760" spans="9:11">
      <c r="I1760" s="1">
        <v>800301</v>
      </c>
      <c r="J1760" s="1" t="s">
        <v>2436</v>
      </c>
      <c r="K1760" s="1">
        <v>800301</v>
      </c>
    </row>
    <row r="1762" spans="3:11">
      <c r="I1762" s="1">
        <v>800302</v>
      </c>
      <c r="J1762" s="1" t="s">
        <v>1977</v>
      </c>
      <c r="K1762" s="1">
        <v>800302</v>
      </c>
    </row>
    <row r="1763" spans="3:11">
      <c r="I1763" s="1">
        <v>800303</v>
      </c>
      <c r="J1763" s="1" t="s">
        <v>10</v>
      </c>
      <c r="K1763" s="1">
        <v>800303</v>
      </c>
    </row>
    <row r="1764" spans="3:11">
      <c r="C1764" s="1" t="s">
        <v>209</v>
      </c>
      <c r="I1764" s="1">
        <v>800304</v>
      </c>
      <c r="J1764" s="1" t="s">
        <v>11</v>
      </c>
      <c r="K1764" s="1">
        <v>800304</v>
      </c>
    </row>
    <row r="1765" spans="3:11">
      <c r="I1765" s="1">
        <v>800305</v>
      </c>
      <c r="J1765" s="1" t="s">
        <v>1978</v>
      </c>
      <c r="K1765" s="1">
        <v>800305</v>
      </c>
    </row>
    <row r="1766" spans="3:11">
      <c r="I1766" s="1">
        <v>800306</v>
      </c>
      <c r="J1766" s="1" t="s">
        <v>1979</v>
      </c>
      <c r="K1766" s="1">
        <v>800306</v>
      </c>
    </row>
    <row r="1767" spans="3:11">
      <c r="I1767" s="1">
        <v>800307</v>
      </c>
      <c r="J1767" s="1" t="s">
        <v>12</v>
      </c>
      <c r="K1767" s="1">
        <v>800307</v>
      </c>
    </row>
    <row r="1768" spans="3:11">
      <c r="I1768" s="1">
        <v>800308</v>
      </c>
      <c r="J1768" s="1" t="s">
        <v>314</v>
      </c>
      <c r="K1768" s="1">
        <v>800308</v>
      </c>
    </row>
    <row r="1769" spans="3:11">
      <c r="I1769" s="1">
        <v>800309</v>
      </c>
      <c r="J1769" s="1" t="s">
        <v>1980</v>
      </c>
      <c r="K1769" s="1">
        <v>800309</v>
      </c>
    </row>
    <row r="1770" spans="3:11">
      <c r="I1770" s="1">
        <v>800310</v>
      </c>
      <c r="J1770" s="1" t="s">
        <v>1981</v>
      </c>
      <c r="K1770" s="1">
        <v>800310</v>
      </c>
    </row>
    <row r="1771" spans="3:11">
      <c r="I1771" s="1">
        <v>800311</v>
      </c>
      <c r="J1771" s="1" t="s">
        <v>13</v>
      </c>
      <c r="K1771" s="1">
        <v>800311</v>
      </c>
    </row>
    <row r="1772" spans="3:11">
      <c r="I1772" s="1">
        <v>800312</v>
      </c>
      <c r="J1772" s="1" t="s">
        <v>315</v>
      </c>
      <c r="K1772" s="1">
        <v>800312</v>
      </c>
    </row>
    <row r="1773" spans="3:11">
      <c r="I1773" s="1">
        <v>800313</v>
      </c>
      <c r="J1773" s="1" t="s">
        <v>316</v>
      </c>
      <c r="K1773" s="1">
        <v>800313</v>
      </c>
    </row>
    <row r="1774" spans="3:11">
      <c r="I1774" s="1">
        <v>800314</v>
      </c>
      <c r="J1774" s="1" t="s">
        <v>317</v>
      </c>
      <c r="K1774" s="1">
        <v>800314</v>
      </c>
    </row>
    <row r="1775" spans="3:11">
      <c r="I1775" s="1">
        <v>800315</v>
      </c>
      <c r="J1775" s="1" t="s">
        <v>1982</v>
      </c>
      <c r="K1775" s="1">
        <v>800315</v>
      </c>
    </row>
    <row r="1776" spans="3:11">
      <c r="I1776" s="1">
        <v>800316</v>
      </c>
      <c r="J1776" s="1" t="s">
        <v>1983</v>
      </c>
      <c r="K1776" s="1">
        <v>800316</v>
      </c>
    </row>
    <row r="1777" spans="9:11">
      <c r="I1777" s="1">
        <v>800317</v>
      </c>
      <c r="J1777" s="1" t="s">
        <v>1984</v>
      </c>
      <c r="K1777" s="1">
        <v>800317</v>
      </c>
    </row>
    <row r="1778" spans="9:11">
      <c r="I1778" s="1">
        <v>800318</v>
      </c>
      <c r="J1778" s="1" t="s">
        <v>1985</v>
      </c>
      <c r="K1778" s="1">
        <v>800318</v>
      </c>
    </row>
    <row r="1779" spans="9:11">
      <c r="I1779" s="1">
        <v>800319</v>
      </c>
      <c r="J1779" s="1" t="s">
        <v>1986</v>
      </c>
      <c r="K1779" s="1">
        <v>800319</v>
      </c>
    </row>
    <row r="1780" spans="9:11">
      <c r="I1780" s="1">
        <v>800320</v>
      </c>
      <c r="J1780" s="1" t="s">
        <v>1987</v>
      </c>
      <c r="K1780" s="1">
        <v>800320</v>
      </c>
    </row>
    <row r="1781" spans="9:11">
      <c r="I1781" s="1">
        <v>800321</v>
      </c>
      <c r="J1781" s="1" t="s">
        <v>1988</v>
      </c>
      <c r="K1781" s="1">
        <v>800321</v>
      </c>
    </row>
    <row r="1782" spans="9:11">
      <c r="I1782" s="1">
        <v>800322</v>
      </c>
      <c r="J1782" s="1" t="s">
        <v>1989</v>
      </c>
      <c r="K1782" s="1">
        <v>800322</v>
      </c>
    </row>
    <row r="1783" spans="9:11">
      <c r="I1783" s="1">
        <v>800323</v>
      </c>
      <c r="J1783" s="1" t="s">
        <v>1990</v>
      </c>
      <c r="K1783" s="1">
        <v>800323</v>
      </c>
    </row>
    <row r="1784" spans="9:11">
      <c r="I1784" s="1">
        <v>800324</v>
      </c>
      <c r="J1784" s="1" t="s">
        <v>1991</v>
      </c>
      <c r="K1784" s="1">
        <v>800324</v>
      </c>
    </row>
    <row r="1785" spans="9:11">
      <c r="I1785" s="1">
        <v>800325</v>
      </c>
      <c r="J1785" s="1" t="s">
        <v>1992</v>
      </c>
      <c r="K1785" s="1">
        <v>800325</v>
      </c>
    </row>
    <row r="1786" spans="9:11">
      <c r="I1786" s="1">
        <v>800326</v>
      </c>
      <c r="J1786" s="1" t="s">
        <v>1993</v>
      </c>
      <c r="K1786" s="1">
        <v>800326</v>
      </c>
    </row>
    <row r="1787" spans="9:11">
      <c r="I1787" s="1">
        <v>800327</v>
      </c>
      <c r="J1787" s="1" t="s">
        <v>1994</v>
      </c>
      <c r="K1787" s="1">
        <v>800327</v>
      </c>
    </row>
    <row r="1788" spans="9:11">
      <c r="I1788" s="1">
        <v>800328</v>
      </c>
      <c r="J1788" s="1" t="s">
        <v>1995</v>
      </c>
      <c r="K1788" s="1">
        <v>800328</v>
      </c>
    </row>
    <row r="1789" spans="9:11">
      <c r="I1789" s="1">
        <v>800329</v>
      </c>
      <c r="J1789" s="1" t="s">
        <v>1996</v>
      </c>
      <c r="K1789" s="1">
        <v>800329</v>
      </c>
    </row>
    <row r="1790" spans="9:11">
      <c r="I1790" s="1">
        <v>800330</v>
      </c>
      <c r="J1790" s="1" t="s">
        <v>1997</v>
      </c>
      <c r="K1790" s="1">
        <v>800330</v>
      </c>
    </row>
    <row r="1791" spans="9:11">
      <c r="I1791" s="1">
        <v>800331</v>
      </c>
      <c r="J1791" s="1" t="s">
        <v>1998</v>
      </c>
      <c r="K1791" s="1">
        <v>800331</v>
      </c>
    </row>
    <row r="1792" spans="9:11">
      <c r="I1792" s="1">
        <v>800332</v>
      </c>
      <c r="J1792" s="1" t="s">
        <v>1999</v>
      </c>
      <c r="K1792" s="1">
        <v>800332</v>
      </c>
    </row>
    <row r="1793" spans="9:11">
      <c r="I1793" s="1">
        <v>800333</v>
      </c>
      <c r="J1793" s="1" t="s">
        <v>2000</v>
      </c>
      <c r="K1793" s="1">
        <v>800333</v>
      </c>
    </row>
    <row r="1794" spans="9:11">
      <c r="I1794" s="1">
        <v>800334</v>
      </c>
      <c r="J1794" s="1" t="s">
        <v>2001</v>
      </c>
      <c r="K1794" s="1">
        <v>800334</v>
      </c>
    </row>
    <row r="1795" spans="9:11">
      <c r="I1795" s="1">
        <v>800335</v>
      </c>
      <c r="J1795" s="1" t="s">
        <v>2002</v>
      </c>
      <c r="K1795" s="1">
        <v>800335</v>
      </c>
    </row>
    <row r="1796" spans="9:11">
      <c r="I1796" s="1">
        <v>800336</v>
      </c>
      <c r="J1796" s="1" t="s">
        <v>2003</v>
      </c>
      <c r="K1796" s="1">
        <v>800336</v>
      </c>
    </row>
    <row r="1797" spans="9:11">
      <c r="I1797" s="1">
        <v>800337</v>
      </c>
      <c r="J1797" s="1" t="s">
        <v>2004</v>
      </c>
      <c r="K1797" s="1">
        <v>800337</v>
      </c>
    </row>
    <row r="1798" spans="9:11">
      <c r="I1798" s="1">
        <v>800338</v>
      </c>
      <c r="J1798" s="1" t="s">
        <v>2005</v>
      </c>
      <c r="K1798" s="1">
        <v>800338</v>
      </c>
    </row>
    <row r="1799" spans="9:11">
      <c r="I1799" s="1">
        <v>800339</v>
      </c>
      <c r="J1799" s="1" t="s">
        <v>2006</v>
      </c>
      <c r="K1799" s="1">
        <v>800339</v>
      </c>
    </row>
    <row r="1800" spans="9:11">
      <c r="I1800" s="1">
        <v>800340</v>
      </c>
      <c r="J1800" s="1" t="s">
        <v>2007</v>
      </c>
      <c r="K1800" s="1">
        <v>800340</v>
      </c>
    </row>
    <row r="1801" spans="9:11">
      <c r="I1801" s="1">
        <v>800341</v>
      </c>
      <c r="J1801" s="1" t="s">
        <v>2008</v>
      </c>
      <c r="K1801" s="1">
        <v>800341</v>
      </c>
    </row>
    <row r="1802" spans="9:11">
      <c r="I1802" s="1">
        <v>800342</v>
      </c>
      <c r="J1802" s="1" t="s">
        <v>2009</v>
      </c>
      <c r="K1802" s="1">
        <v>800342</v>
      </c>
    </row>
    <row r="1803" spans="9:11">
      <c r="I1803" s="1">
        <v>800343</v>
      </c>
      <c r="J1803" s="1" t="s">
        <v>2010</v>
      </c>
      <c r="K1803" s="1">
        <v>800343</v>
      </c>
    </row>
    <row r="1804" spans="9:11">
      <c r="I1804" s="1">
        <v>800344</v>
      </c>
      <c r="J1804" s="1" t="s">
        <v>2011</v>
      </c>
      <c r="K1804" s="1">
        <v>800344</v>
      </c>
    </row>
    <row r="1805" spans="9:11">
      <c r="I1805" s="1">
        <v>800345</v>
      </c>
      <c r="J1805" s="1" t="s">
        <v>2012</v>
      </c>
      <c r="K1805" s="1">
        <v>800345</v>
      </c>
    </row>
    <row r="1806" spans="9:11">
      <c r="I1806" s="1">
        <v>800346</v>
      </c>
      <c r="J1806" s="1" t="s">
        <v>2013</v>
      </c>
      <c r="K1806" s="1">
        <v>800346</v>
      </c>
    </row>
    <row r="1807" spans="9:11">
      <c r="I1807" s="1">
        <v>800347</v>
      </c>
      <c r="J1807" s="1" t="s">
        <v>2014</v>
      </c>
      <c r="K1807" s="1">
        <v>800347</v>
      </c>
    </row>
    <row r="1808" spans="9:11">
      <c r="I1808" s="1">
        <v>800360</v>
      </c>
      <c r="J1808" s="1" t="s">
        <v>2015</v>
      </c>
      <c r="K1808" s="1">
        <v>800360</v>
      </c>
    </row>
    <row r="1809" spans="9:11">
      <c r="I1809" s="1">
        <v>800361</v>
      </c>
      <c r="J1809" s="1" t="s">
        <v>2016</v>
      </c>
      <c r="K1809" s="1">
        <v>800361</v>
      </c>
    </row>
    <row r="1810" spans="9:11">
      <c r="I1810" s="1">
        <v>800362</v>
      </c>
      <c r="J1810" s="1" t="s">
        <v>2017</v>
      </c>
      <c r="K1810" s="1">
        <v>800362</v>
      </c>
    </row>
    <row r="1811" spans="9:11">
      <c r="I1811" s="1">
        <v>800400</v>
      </c>
      <c r="J1811" s="1" t="s">
        <v>2018</v>
      </c>
      <c r="K1811" s="1">
        <v>800400</v>
      </c>
    </row>
    <row r="1812" spans="9:11">
      <c r="I1812" s="1">
        <v>800401</v>
      </c>
      <c r="J1812" s="1" t="s">
        <v>2019</v>
      </c>
      <c r="K1812" s="1">
        <v>800401</v>
      </c>
    </row>
    <row r="1813" spans="9:11">
      <c r="I1813" s="1">
        <v>800402</v>
      </c>
      <c r="J1813" s="1" t="s">
        <v>2020</v>
      </c>
      <c r="K1813" s="1">
        <v>800402</v>
      </c>
    </row>
    <row r="1814" spans="9:11">
      <c r="I1814" s="1">
        <v>800403</v>
      </c>
      <c r="J1814" s="1" t="s">
        <v>2021</v>
      </c>
      <c r="K1814" s="1">
        <v>800403</v>
      </c>
    </row>
    <row r="1815" spans="9:11">
      <c r="I1815" s="1">
        <v>800411</v>
      </c>
      <c r="J1815" s="1" t="s">
        <v>2022</v>
      </c>
      <c r="K1815" s="1">
        <v>800411</v>
      </c>
    </row>
    <row r="1816" spans="9:11">
      <c r="I1816" s="1">
        <v>800500</v>
      </c>
      <c r="J1816" s="1" t="s">
        <v>2023</v>
      </c>
      <c r="K1816" s="1">
        <v>800500</v>
      </c>
    </row>
    <row r="1817" spans="9:11">
      <c r="I1817" s="1">
        <v>800501</v>
      </c>
      <c r="J1817" s="1" t="s">
        <v>2024</v>
      </c>
      <c r="K1817" s="1">
        <v>800501</v>
      </c>
    </row>
    <row r="1818" spans="9:11">
      <c r="I1818" s="1">
        <v>800502</v>
      </c>
      <c r="J1818" s="1" t="s">
        <v>2025</v>
      </c>
      <c r="K1818" s="1">
        <v>800502</v>
      </c>
    </row>
    <row r="1819" spans="9:11">
      <c r="I1819" s="1">
        <v>800503</v>
      </c>
      <c r="J1819" s="1" t="s">
        <v>2026</v>
      </c>
      <c r="K1819" s="1">
        <v>800503</v>
      </c>
    </row>
    <row r="1820" spans="9:11">
      <c r="I1820" s="1">
        <v>800504</v>
      </c>
      <c r="J1820" s="1" t="s">
        <v>2027</v>
      </c>
      <c r="K1820" s="1">
        <v>800504</v>
      </c>
    </row>
    <row r="1821" spans="9:11">
      <c r="I1821" s="1">
        <v>800505</v>
      </c>
      <c r="J1821" s="1" t="s">
        <v>2028</v>
      </c>
      <c r="K1821" s="1">
        <v>800505</v>
      </c>
    </row>
    <row r="1822" spans="9:11">
      <c r="I1822" s="1">
        <v>800506</v>
      </c>
      <c r="J1822" s="1" t="s">
        <v>2029</v>
      </c>
      <c r="K1822" s="1">
        <v>800506</v>
      </c>
    </row>
    <row r="1823" spans="9:11">
      <c r="I1823" s="1">
        <v>800507</v>
      </c>
      <c r="J1823" s="1" t="s">
        <v>2030</v>
      </c>
      <c r="K1823" s="1">
        <v>800507</v>
      </c>
    </row>
    <row r="1824" spans="9:11">
      <c r="I1824" s="1">
        <v>800508</v>
      </c>
      <c r="J1824" s="1" t="s">
        <v>2031</v>
      </c>
      <c r="K1824" s="1">
        <v>800508</v>
      </c>
    </row>
    <row r="1825" spans="9:11">
      <c r="I1825" s="1">
        <v>800600</v>
      </c>
      <c r="J1825" s="1" t="s">
        <v>318</v>
      </c>
      <c r="K1825" s="1">
        <v>800600</v>
      </c>
    </row>
    <row r="1826" spans="9:11">
      <c r="I1826" s="1">
        <v>800601</v>
      </c>
      <c r="J1826" s="1" t="s">
        <v>2032</v>
      </c>
      <c r="K1826" s="1">
        <v>800601</v>
      </c>
    </row>
    <row r="1827" spans="9:11">
      <c r="I1827" s="1">
        <v>800602</v>
      </c>
      <c r="J1827" s="1" t="s">
        <v>2033</v>
      </c>
      <c r="K1827" s="1">
        <v>800602</v>
      </c>
    </row>
    <row r="1828" spans="9:11">
      <c r="I1828" s="1">
        <v>800603</v>
      </c>
      <c r="J1828" s="1" t="s">
        <v>2034</v>
      </c>
      <c r="K1828" s="1">
        <v>800603</v>
      </c>
    </row>
    <row r="1829" spans="9:11">
      <c r="I1829" s="1">
        <v>800700</v>
      </c>
      <c r="J1829" s="1" t="s">
        <v>2035</v>
      </c>
      <c r="K1829" s="1">
        <v>800700</v>
      </c>
    </row>
    <row r="1830" spans="9:11">
      <c r="I1830" s="1">
        <v>800701</v>
      </c>
      <c r="J1830" s="1" t="s">
        <v>2036</v>
      </c>
      <c r="K1830" s="1">
        <v>800701</v>
      </c>
    </row>
    <row r="1831" spans="9:11">
      <c r="I1831" s="1">
        <v>800702</v>
      </c>
      <c r="J1831" s="1" t="s">
        <v>2037</v>
      </c>
      <c r="K1831" s="1">
        <v>800702</v>
      </c>
    </row>
    <row r="1832" spans="9:11">
      <c r="I1832" s="1">
        <v>800703</v>
      </c>
      <c r="J1832" s="1" t="s">
        <v>2038</v>
      </c>
      <c r="K1832" s="1">
        <v>800703</v>
      </c>
    </row>
    <row r="1833" spans="9:11">
      <c r="I1833" s="1">
        <v>800704</v>
      </c>
      <c r="J1833" s="1" t="s">
        <v>2039</v>
      </c>
      <c r="K1833" s="1">
        <v>800704</v>
      </c>
    </row>
    <row r="1834" spans="9:11">
      <c r="I1834" s="1">
        <v>800705</v>
      </c>
      <c r="J1834" s="1" t="s">
        <v>2040</v>
      </c>
      <c r="K1834" s="1">
        <v>800705</v>
      </c>
    </row>
    <row r="1835" spans="9:11">
      <c r="I1835" s="1">
        <v>800706</v>
      </c>
      <c r="J1835" s="1" t="s">
        <v>2041</v>
      </c>
      <c r="K1835" s="1">
        <v>800706</v>
      </c>
    </row>
    <row r="1836" spans="9:11">
      <c r="I1836" s="1">
        <v>800707</v>
      </c>
      <c r="J1836" s="1" t="s">
        <v>2042</v>
      </c>
      <c r="K1836" s="1">
        <v>800707</v>
      </c>
    </row>
    <row r="1837" spans="9:11">
      <c r="I1837" s="1">
        <v>800708</v>
      </c>
      <c r="J1837" s="1" t="s">
        <v>2043</v>
      </c>
      <c r="K1837" s="1">
        <v>800708</v>
      </c>
    </row>
    <row r="1838" spans="9:11">
      <c r="I1838" s="1">
        <v>800709</v>
      </c>
      <c r="J1838" s="1" t="s">
        <v>2044</v>
      </c>
      <c r="K1838" s="1">
        <v>800709</v>
      </c>
    </row>
    <row r="1839" spans="9:11">
      <c r="I1839" s="1">
        <v>800710</v>
      </c>
      <c r="J1839" s="1" t="s">
        <v>2045</v>
      </c>
      <c r="K1839" s="1">
        <v>800710</v>
      </c>
    </row>
    <row r="1840" spans="9:11">
      <c r="I1840" s="1">
        <v>801000</v>
      </c>
      <c r="J1840" s="1" t="s">
        <v>2046</v>
      </c>
      <c r="K1840" s="1">
        <v>801000</v>
      </c>
    </row>
    <row r="1841" spans="9:11">
      <c r="I1841" s="1">
        <v>801001</v>
      </c>
      <c r="J1841" s="1" t="s">
        <v>2047</v>
      </c>
      <c r="K1841" s="1">
        <v>801001</v>
      </c>
    </row>
    <row r="1842" spans="9:11">
      <c r="I1842" s="1">
        <v>801002</v>
      </c>
      <c r="J1842" s="1" t="s">
        <v>2048</v>
      </c>
      <c r="K1842" s="1">
        <v>801002</v>
      </c>
    </row>
    <row r="1843" spans="9:11">
      <c r="I1843" s="1">
        <v>801003</v>
      </c>
      <c r="J1843" s="1" t="s">
        <v>2049</v>
      </c>
      <c r="K1843" s="1">
        <v>801003</v>
      </c>
    </row>
    <row r="1844" spans="9:11">
      <c r="I1844" s="1">
        <v>801004</v>
      </c>
      <c r="J1844" s="1" t="s">
        <v>2050</v>
      </c>
      <c r="K1844" s="1">
        <v>801004</v>
      </c>
    </row>
    <row r="1845" spans="9:11">
      <c r="I1845" s="1">
        <v>801005</v>
      </c>
      <c r="J1845" s="1" t="s">
        <v>2051</v>
      </c>
      <c r="K1845" s="1">
        <v>801005</v>
      </c>
    </row>
    <row r="1846" spans="9:11">
      <c r="I1846" s="1">
        <v>801006</v>
      </c>
      <c r="J1846" s="1" t="s">
        <v>2052</v>
      </c>
      <c r="K1846" s="1">
        <v>801006</v>
      </c>
    </row>
    <row r="1847" spans="9:11">
      <c r="I1847" s="1">
        <v>801007</v>
      </c>
      <c r="J1847" s="1" t="s">
        <v>2053</v>
      </c>
      <c r="K1847" s="1">
        <v>801007</v>
      </c>
    </row>
    <row r="1848" spans="9:11">
      <c r="I1848" s="1">
        <v>801008</v>
      </c>
      <c r="J1848" s="1" t="s">
        <v>2054</v>
      </c>
      <c r="K1848" s="1">
        <v>801008</v>
      </c>
    </row>
    <row r="1849" spans="9:11">
      <c r="I1849" s="1">
        <v>801009</v>
      </c>
      <c r="J1849" s="1" t="s">
        <v>2055</v>
      </c>
      <c r="K1849" s="1">
        <v>801009</v>
      </c>
    </row>
    <row r="1850" spans="9:11">
      <c r="I1850" s="1">
        <v>801010</v>
      </c>
      <c r="J1850" s="1" t="s">
        <v>2056</v>
      </c>
      <c r="K1850" s="1">
        <v>801010</v>
      </c>
    </row>
    <row r="1851" spans="9:11">
      <c r="I1851" s="1">
        <v>801011</v>
      </c>
      <c r="J1851" s="1" t="s">
        <v>2057</v>
      </c>
      <c r="K1851" s="1">
        <v>801011</v>
      </c>
    </row>
    <row r="1852" spans="9:11">
      <c r="I1852" s="1">
        <v>801012</v>
      </c>
      <c r="J1852" s="1" t="s">
        <v>2058</v>
      </c>
      <c r="K1852" s="1">
        <v>801012</v>
      </c>
    </row>
    <row r="1853" spans="9:11">
      <c r="I1853" s="1">
        <v>801013</v>
      </c>
      <c r="J1853" s="1" t="s">
        <v>2059</v>
      </c>
      <c r="K1853" s="1">
        <v>801013</v>
      </c>
    </row>
    <row r="1854" spans="9:11">
      <c r="I1854" s="1">
        <v>801014</v>
      </c>
      <c r="J1854" s="1" t="s">
        <v>2060</v>
      </c>
      <c r="K1854" s="1">
        <v>801014</v>
      </c>
    </row>
    <row r="1855" spans="9:11">
      <c r="I1855" s="1">
        <v>801015</v>
      </c>
      <c r="J1855" s="1" t="s">
        <v>2061</v>
      </c>
      <c r="K1855" s="1">
        <v>801015</v>
      </c>
    </row>
    <row r="1856" spans="9:11">
      <c r="I1856" s="1">
        <v>801016</v>
      </c>
      <c r="J1856" s="1" t="s">
        <v>2062</v>
      </c>
      <c r="K1856" s="1">
        <v>801016</v>
      </c>
    </row>
    <row r="1857" spans="9:11">
      <c r="I1857" s="1">
        <v>801017</v>
      </c>
      <c r="J1857" s="1" t="s">
        <v>2063</v>
      </c>
      <c r="K1857" s="1">
        <v>801017</v>
      </c>
    </row>
    <row r="1858" spans="9:11">
      <c r="I1858" s="1">
        <v>801018</v>
      </c>
      <c r="J1858" s="1" t="s">
        <v>2064</v>
      </c>
      <c r="K1858" s="1">
        <v>801018</v>
      </c>
    </row>
    <row r="1859" spans="9:11">
      <c r="I1859" s="1">
        <v>801019</v>
      </c>
      <c r="J1859" s="1" t="s">
        <v>319</v>
      </c>
      <c r="K1859" s="1">
        <v>801019</v>
      </c>
    </row>
    <row r="1860" spans="9:11">
      <c r="I1860" s="1">
        <v>801020</v>
      </c>
      <c r="J1860" s="1" t="s">
        <v>320</v>
      </c>
      <c r="K1860" s="1">
        <v>801020</v>
      </c>
    </row>
    <row r="1861" spans="9:11">
      <c r="I1861" s="1">
        <v>801021</v>
      </c>
      <c r="J1861" s="1" t="s">
        <v>2065</v>
      </c>
      <c r="K1861" s="1">
        <v>801021</v>
      </c>
    </row>
    <row r="1862" spans="9:11">
      <c r="I1862" s="1">
        <v>801022</v>
      </c>
      <c r="J1862" s="1" t="s">
        <v>2066</v>
      </c>
      <c r="K1862" s="1">
        <v>801022</v>
      </c>
    </row>
    <row r="1863" spans="9:11">
      <c r="I1863" s="1">
        <v>801023</v>
      </c>
      <c r="J1863" s="1" t="s">
        <v>2067</v>
      </c>
      <c r="K1863" s="1">
        <v>801023</v>
      </c>
    </row>
    <row r="1864" spans="9:11">
      <c r="I1864" s="1">
        <v>801024</v>
      </c>
      <c r="J1864" s="1" t="s">
        <v>2068</v>
      </c>
      <c r="K1864" s="1">
        <v>801024</v>
      </c>
    </row>
    <row r="1865" spans="9:11">
      <c r="I1865" s="1">
        <v>801025</v>
      </c>
      <c r="J1865" s="1" t="s">
        <v>2069</v>
      </c>
      <c r="K1865" s="1">
        <v>801025</v>
      </c>
    </row>
    <row r="1866" spans="9:11">
      <c r="I1866" s="1">
        <v>801026</v>
      </c>
      <c r="J1866" s="1" t="s">
        <v>2070</v>
      </c>
      <c r="K1866" s="1">
        <v>801026</v>
      </c>
    </row>
    <row r="1867" spans="9:11">
      <c r="I1867" s="1">
        <v>801027</v>
      </c>
      <c r="J1867" s="1" t="s">
        <v>2071</v>
      </c>
      <c r="K1867" s="1">
        <v>801027</v>
      </c>
    </row>
    <row r="1868" spans="9:11">
      <c r="I1868" s="1">
        <v>801028</v>
      </c>
      <c r="J1868" s="1" t="s">
        <v>2072</v>
      </c>
      <c r="K1868" s="1">
        <v>801028</v>
      </c>
    </row>
    <row r="1869" spans="9:11">
      <c r="I1869" s="1">
        <v>801029</v>
      </c>
      <c r="J1869" s="1" t="s">
        <v>2073</v>
      </c>
      <c r="K1869" s="1">
        <v>801029</v>
      </c>
    </row>
    <row r="1870" spans="9:11">
      <c r="I1870" s="1">
        <v>801030</v>
      </c>
      <c r="J1870" s="1" t="s">
        <v>2074</v>
      </c>
      <c r="K1870" s="1">
        <v>801030</v>
      </c>
    </row>
    <row r="1871" spans="9:11">
      <c r="I1871" s="1">
        <v>801031</v>
      </c>
      <c r="J1871" s="1" t="s">
        <v>321</v>
      </c>
      <c r="K1871" s="1">
        <v>801031</v>
      </c>
    </row>
    <row r="1872" spans="9:11">
      <c r="I1872" s="1">
        <v>801032</v>
      </c>
      <c r="J1872" s="1" t="s">
        <v>322</v>
      </c>
      <c r="K1872" s="1">
        <v>801032</v>
      </c>
    </row>
    <row r="1873" spans="9:11">
      <c r="I1873" s="1">
        <v>801033</v>
      </c>
      <c r="J1873" s="1" t="s">
        <v>2075</v>
      </c>
      <c r="K1873" s="1">
        <v>801033</v>
      </c>
    </row>
    <row r="1874" spans="9:11">
      <c r="I1874" s="1">
        <v>801034</v>
      </c>
      <c r="J1874" s="1" t="s">
        <v>2076</v>
      </c>
      <c r="K1874" s="1">
        <v>801034</v>
      </c>
    </row>
    <row r="1875" spans="9:11">
      <c r="I1875" s="1">
        <v>801035</v>
      </c>
      <c r="J1875" s="1" t="s">
        <v>14</v>
      </c>
      <c r="K1875" s="1">
        <v>801035</v>
      </c>
    </row>
    <row r="1876" spans="9:11">
      <c r="I1876" s="1">
        <v>801036</v>
      </c>
      <c r="J1876" s="1" t="s">
        <v>2077</v>
      </c>
      <c r="K1876" s="1">
        <v>801036</v>
      </c>
    </row>
    <row r="1877" spans="9:11">
      <c r="I1877" s="1">
        <v>801037</v>
      </c>
      <c r="J1877" s="1" t="s">
        <v>2078</v>
      </c>
      <c r="K1877" s="1">
        <v>801037</v>
      </c>
    </row>
    <row r="1878" spans="9:11">
      <c r="I1878" s="1">
        <v>801038</v>
      </c>
      <c r="J1878" s="1" t="s">
        <v>2079</v>
      </c>
      <c r="K1878" s="1">
        <v>801038</v>
      </c>
    </row>
    <row r="1879" spans="9:11">
      <c r="I1879" s="1">
        <v>801039</v>
      </c>
      <c r="J1879" s="1" t="s">
        <v>2080</v>
      </c>
      <c r="K1879" s="1">
        <v>801039</v>
      </c>
    </row>
    <row r="1880" spans="9:11">
      <c r="I1880" s="1">
        <v>801040</v>
      </c>
      <c r="J1880" s="1" t="s">
        <v>2081</v>
      </c>
      <c r="K1880" s="1">
        <v>801040</v>
      </c>
    </row>
    <row r="1881" spans="9:11">
      <c r="I1881" s="1">
        <v>801041</v>
      </c>
      <c r="J1881" s="1" t="s">
        <v>2082</v>
      </c>
      <c r="K1881" s="1">
        <v>801041</v>
      </c>
    </row>
    <row r="1882" spans="9:11">
      <c r="I1882" s="1">
        <v>801042</v>
      </c>
      <c r="J1882" s="1" t="s">
        <v>2083</v>
      </c>
      <c r="K1882" s="1">
        <v>801042</v>
      </c>
    </row>
    <row r="1883" spans="9:11">
      <c r="I1883" s="1">
        <v>801043</v>
      </c>
      <c r="J1883" s="1" t="s">
        <v>2084</v>
      </c>
      <c r="K1883" s="1">
        <v>801043</v>
      </c>
    </row>
    <row r="1884" spans="9:11">
      <c r="I1884" s="1">
        <v>801044</v>
      </c>
      <c r="J1884" s="1" t="s">
        <v>2085</v>
      </c>
      <c r="K1884" s="1">
        <v>801044</v>
      </c>
    </row>
    <row r="1885" spans="9:11">
      <c r="I1885" s="1">
        <v>801045</v>
      </c>
      <c r="J1885" s="1" t="s">
        <v>2086</v>
      </c>
      <c r="K1885" s="1">
        <v>801045</v>
      </c>
    </row>
    <row r="1886" spans="9:11">
      <c r="I1886" s="1">
        <v>801046</v>
      </c>
      <c r="J1886" s="1" t="s">
        <v>323</v>
      </c>
      <c r="K1886" s="1">
        <v>801046</v>
      </c>
    </row>
    <row r="1887" spans="9:11">
      <c r="I1887" s="1">
        <v>801047</v>
      </c>
      <c r="J1887" s="1" t="s">
        <v>2087</v>
      </c>
      <c r="K1887" s="1">
        <v>801047</v>
      </c>
    </row>
    <row r="1888" spans="9:11">
      <c r="I1888" s="1">
        <v>801048</v>
      </c>
      <c r="J1888" s="1" t="s">
        <v>2088</v>
      </c>
      <c r="K1888" s="1">
        <v>801048</v>
      </c>
    </row>
    <row r="1889" spans="9:11">
      <c r="I1889" s="1">
        <v>801049</v>
      </c>
      <c r="J1889" s="1" t="s">
        <v>2089</v>
      </c>
      <c r="K1889" s="1">
        <v>801049</v>
      </c>
    </row>
    <row r="1890" spans="9:11">
      <c r="I1890" s="1">
        <v>801050</v>
      </c>
      <c r="J1890" s="1" t="s">
        <v>2090</v>
      </c>
      <c r="K1890" s="1">
        <v>801050</v>
      </c>
    </row>
    <row r="1891" spans="9:11">
      <c r="I1891" s="1">
        <v>801051</v>
      </c>
      <c r="J1891" s="1" t="s">
        <v>324</v>
      </c>
      <c r="K1891" s="1">
        <v>801051</v>
      </c>
    </row>
    <row r="1892" spans="9:11">
      <c r="I1892" s="1">
        <v>801052</v>
      </c>
      <c r="J1892" s="1" t="s">
        <v>325</v>
      </c>
      <c r="K1892" s="1">
        <v>801052</v>
      </c>
    </row>
    <row r="1893" spans="9:11">
      <c r="I1893" s="1">
        <v>801053</v>
      </c>
      <c r="J1893" s="1" t="s">
        <v>326</v>
      </c>
      <c r="K1893" s="1">
        <v>801053</v>
      </c>
    </row>
    <row r="1894" spans="9:11">
      <c r="I1894" s="1">
        <v>801054</v>
      </c>
      <c r="J1894" s="1" t="s">
        <v>327</v>
      </c>
      <c r="K1894" s="1">
        <v>801054</v>
      </c>
    </row>
    <row r="1895" spans="9:11">
      <c r="I1895" s="1">
        <v>801055</v>
      </c>
      <c r="J1895" s="1" t="s">
        <v>2091</v>
      </c>
      <c r="K1895" s="1">
        <v>801055</v>
      </c>
    </row>
    <row r="1896" spans="9:11">
      <c r="I1896" s="1">
        <v>801056</v>
      </c>
      <c r="J1896" s="1" t="s">
        <v>328</v>
      </c>
      <c r="K1896" s="1">
        <v>801056</v>
      </c>
    </row>
    <row r="1897" spans="9:11">
      <c r="I1897" s="1">
        <v>801057</v>
      </c>
      <c r="J1897" s="1" t="s">
        <v>2092</v>
      </c>
      <c r="K1897" s="1">
        <v>801057</v>
      </c>
    </row>
    <row r="1898" spans="9:11">
      <c r="I1898" s="1">
        <v>801058</v>
      </c>
      <c r="J1898" s="1" t="s">
        <v>329</v>
      </c>
      <c r="K1898" s="1">
        <v>801058</v>
      </c>
    </row>
    <row r="1899" spans="9:11">
      <c r="I1899" s="1">
        <v>801059</v>
      </c>
      <c r="J1899" s="1" t="s">
        <v>330</v>
      </c>
      <c r="K1899" s="1">
        <v>801059</v>
      </c>
    </row>
    <row r="1900" spans="9:11">
      <c r="I1900" s="1">
        <v>801060</v>
      </c>
      <c r="J1900" s="1" t="s">
        <v>331</v>
      </c>
      <c r="K1900" s="1">
        <v>801060</v>
      </c>
    </row>
    <row r="1901" spans="9:11">
      <c r="I1901" s="1">
        <v>801061</v>
      </c>
      <c r="J1901" s="1" t="s">
        <v>332</v>
      </c>
      <c r="K1901" s="1">
        <v>801061</v>
      </c>
    </row>
    <row r="1902" spans="9:11">
      <c r="I1902" s="1">
        <v>801062</v>
      </c>
      <c r="J1902" s="1" t="s">
        <v>333</v>
      </c>
      <c r="K1902" s="1">
        <v>801062</v>
      </c>
    </row>
    <row r="1903" spans="9:11">
      <c r="I1903" s="1">
        <v>801063</v>
      </c>
      <c r="J1903" s="1" t="s">
        <v>334</v>
      </c>
      <c r="K1903" s="1">
        <v>801063</v>
      </c>
    </row>
    <row r="1904" spans="9:11">
      <c r="I1904" s="1">
        <v>801064</v>
      </c>
      <c r="J1904" s="1" t="s">
        <v>335</v>
      </c>
      <c r="K1904" s="1">
        <v>801064</v>
      </c>
    </row>
    <row r="1905" spans="9:11">
      <c r="I1905" s="1">
        <v>801065</v>
      </c>
      <c r="J1905" s="1" t="s">
        <v>2093</v>
      </c>
      <c r="K1905" s="1">
        <v>801065</v>
      </c>
    </row>
    <row r="1906" spans="9:11">
      <c r="I1906" s="1">
        <v>801066</v>
      </c>
      <c r="J1906" s="1" t="s">
        <v>2094</v>
      </c>
      <c r="K1906" s="1">
        <v>801066</v>
      </c>
    </row>
    <row r="1907" spans="9:11">
      <c r="I1907" s="1">
        <v>801067</v>
      </c>
      <c r="J1907" s="1" t="s">
        <v>336</v>
      </c>
      <c r="K1907" s="1">
        <v>801067</v>
      </c>
    </row>
    <row r="1908" spans="9:11">
      <c r="I1908" s="1">
        <v>801068</v>
      </c>
      <c r="J1908" s="1" t="s">
        <v>337</v>
      </c>
      <c r="K1908" s="1">
        <v>801068</v>
      </c>
    </row>
    <row r="1909" spans="9:11">
      <c r="I1909" s="1">
        <v>801069</v>
      </c>
      <c r="J1909" s="1" t="s">
        <v>2095</v>
      </c>
      <c r="K1909" s="1">
        <v>801069</v>
      </c>
    </row>
    <row r="1910" spans="9:11">
      <c r="I1910" s="1">
        <v>801070</v>
      </c>
      <c r="J1910" s="1" t="s">
        <v>2096</v>
      </c>
      <c r="K1910" s="1">
        <v>801070</v>
      </c>
    </row>
    <row r="1911" spans="9:11">
      <c r="I1911" s="1">
        <v>801071</v>
      </c>
      <c r="J1911" s="1" t="s">
        <v>338</v>
      </c>
      <c r="K1911" s="1">
        <v>801071</v>
      </c>
    </row>
    <row r="1912" spans="9:11">
      <c r="I1912" s="1">
        <v>801072</v>
      </c>
      <c r="J1912" s="1" t="s">
        <v>339</v>
      </c>
      <c r="K1912" s="1">
        <v>801072</v>
      </c>
    </row>
    <row r="1913" spans="9:11">
      <c r="I1913" s="1">
        <v>801073</v>
      </c>
      <c r="J1913" s="1" t="s">
        <v>2097</v>
      </c>
      <c r="K1913" s="1">
        <v>801073</v>
      </c>
    </row>
    <row r="1914" spans="9:11">
      <c r="I1914" s="1">
        <v>801074</v>
      </c>
      <c r="J1914" s="1" t="s">
        <v>2098</v>
      </c>
      <c r="K1914" s="1">
        <v>801074</v>
      </c>
    </row>
    <row r="1915" spans="9:11">
      <c r="I1915" s="1">
        <v>801075</v>
      </c>
      <c r="J1915" s="1" t="s">
        <v>2099</v>
      </c>
      <c r="K1915" s="1">
        <v>801075</v>
      </c>
    </row>
    <row r="1916" spans="9:11">
      <c r="I1916" s="1">
        <v>801076</v>
      </c>
      <c r="J1916" s="1" t="s">
        <v>340</v>
      </c>
      <c r="K1916" s="1">
        <v>801076</v>
      </c>
    </row>
    <row r="1917" spans="9:11">
      <c r="I1917" s="1">
        <v>801077</v>
      </c>
      <c r="J1917" s="1" t="s">
        <v>2100</v>
      </c>
      <c r="K1917" s="1">
        <v>801077</v>
      </c>
    </row>
    <row r="1918" spans="9:11">
      <c r="I1918" s="1">
        <v>801078</v>
      </c>
      <c r="J1918" s="1" t="s">
        <v>2101</v>
      </c>
      <c r="K1918" s="1">
        <v>801078</v>
      </c>
    </row>
    <row r="1919" spans="9:11">
      <c r="I1919" s="1">
        <v>801079</v>
      </c>
      <c r="J1919" s="1" t="s">
        <v>2102</v>
      </c>
      <c r="K1919" s="1">
        <v>801079</v>
      </c>
    </row>
    <row r="1920" spans="9:11">
      <c r="I1920" s="1">
        <v>801080</v>
      </c>
      <c r="J1920" s="1" t="s">
        <v>2103</v>
      </c>
      <c r="K1920" s="1">
        <v>801080</v>
      </c>
    </row>
    <row r="1921" spans="9:11">
      <c r="I1921" s="1">
        <v>801081</v>
      </c>
      <c r="J1921" s="1" t="s">
        <v>2104</v>
      </c>
      <c r="K1921" s="1">
        <v>801081</v>
      </c>
    </row>
    <row r="1922" spans="9:11">
      <c r="I1922" s="1">
        <v>801082</v>
      </c>
      <c r="J1922" s="1" t="s">
        <v>2105</v>
      </c>
      <c r="K1922" s="1">
        <v>801082</v>
      </c>
    </row>
    <row r="1923" spans="9:11">
      <c r="I1923" s="1">
        <v>801083</v>
      </c>
      <c r="J1923" s="1" t="s">
        <v>341</v>
      </c>
      <c r="K1923" s="1">
        <v>801083</v>
      </c>
    </row>
    <row r="1924" spans="9:11">
      <c r="I1924" s="1">
        <v>801084</v>
      </c>
      <c r="J1924" s="1" t="s">
        <v>2106</v>
      </c>
      <c r="K1924" s="1">
        <v>801084</v>
      </c>
    </row>
    <row r="1925" spans="9:11">
      <c r="I1925" s="1">
        <v>801085</v>
      </c>
      <c r="J1925" s="1" t="s">
        <v>2107</v>
      </c>
      <c r="K1925" s="1">
        <v>801085</v>
      </c>
    </row>
    <row r="1926" spans="9:11">
      <c r="I1926" s="1">
        <v>801086</v>
      </c>
      <c r="J1926" s="1" t="s">
        <v>2108</v>
      </c>
      <c r="K1926" s="1">
        <v>801086</v>
      </c>
    </row>
    <row r="1927" spans="9:11">
      <c r="I1927" s="1">
        <v>801095</v>
      </c>
      <c r="J1927" s="1" t="s">
        <v>2109</v>
      </c>
      <c r="K1927" s="1">
        <v>801095</v>
      </c>
    </row>
    <row r="1928" spans="9:11">
      <c r="I1928" s="1">
        <v>801096</v>
      </c>
      <c r="J1928" s="1" t="s">
        <v>2110</v>
      </c>
      <c r="K1928" s="1">
        <v>801096</v>
      </c>
    </row>
    <row r="1929" spans="9:11">
      <c r="I1929" s="1">
        <v>801097</v>
      </c>
      <c r="J1929" s="1" t="s">
        <v>2111</v>
      </c>
      <c r="K1929" s="1">
        <v>801097</v>
      </c>
    </row>
    <row r="1930" spans="9:11">
      <c r="I1930" s="1">
        <v>801098</v>
      </c>
      <c r="J1930" s="1" t="s">
        <v>2112</v>
      </c>
      <c r="K1930" s="1">
        <v>801098</v>
      </c>
    </row>
    <row r="1931" spans="9:11">
      <c r="I1931" s="1">
        <v>801099</v>
      </c>
      <c r="J1931" s="1" t="s">
        <v>342</v>
      </c>
      <c r="K1931" s="1">
        <v>801099</v>
      </c>
    </row>
    <row r="1932" spans="9:11">
      <c r="I1932" s="1">
        <v>801100</v>
      </c>
      <c r="J1932" s="1" t="s">
        <v>2113</v>
      </c>
      <c r="K1932" s="1">
        <v>801100</v>
      </c>
    </row>
    <row r="1933" spans="9:11">
      <c r="I1933" s="1">
        <v>801101</v>
      </c>
      <c r="J1933" s="1" t="s">
        <v>2114</v>
      </c>
      <c r="K1933" s="1">
        <v>801101</v>
      </c>
    </row>
    <row r="1934" spans="9:11">
      <c r="I1934" s="1">
        <v>801200</v>
      </c>
      <c r="J1934" s="1" t="s">
        <v>343</v>
      </c>
      <c r="K1934" s="1">
        <v>801200</v>
      </c>
    </row>
    <row r="1935" spans="9:11">
      <c r="I1935" s="1">
        <v>801201</v>
      </c>
      <c r="J1935" s="1" t="s">
        <v>2115</v>
      </c>
      <c r="K1935" s="1">
        <v>801201</v>
      </c>
    </row>
    <row r="1936" spans="9:11">
      <c r="I1936" s="1">
        <v>801202</v>
      </c>
      <c r="J1936" s="1" t="s">
        <v>2116</v>
      </c>
      <c r="K1936" s="1">
        <v>801202</v>
      </c>
    </row>
    <row r="1937" spans="9:11">
      <c r="I1937" s="1">
        <v>801203</v>
      </c>
      <c r="J1937" s="1" t="s">
        <v>2117</v>
      </c>
      <c r="K1937" s="1">
        <v>801203</v>
      </c>
    </row>
    <row r="1938" spans="9:11">
      <c r="I1938" s="1">
        <v>801204</v>
      </c>
      <c r="J1938" s="1" t="s">
        <v>344</v>
      </c>
      <c r="K1938" s="1">
        <v>801204</v>
      </c>
    </row>
    <row r="1939" spans="9:11">
      <c r="I1939" s="1">
        <v>801205</v>
      </c>
      <c r="J1939" s="1" t="s">
        <v>2118</v>
      </c>
      <c r="K1939" s="1">
        <v>801205</v>
      </c>
    </row>
    <row r="1940" spans="9:11">
      <c r="I1940" s="1">
        <v>801206</v>
      </c>
      <c r="J1940" s="1" t="s">
        <v>2119</v>
      </c>
      <c r="K1940" s="1">
        <v>801206</v>
      </c>
    </row>
    <row r="1941" spans="9:11">
      <c r="I1941" s="1">
        <v>801207</v>
      </c>
      <c r="J1941" s="1" t="s">
        <v>2120</v>
      </c>
      <c r="K1941" s="1">
        <v>801207</v>
      </c>
    </row>
    <row r="1942" spans="9:11">
      <c r="I1942" s="1">
        <v>801208</v>
      </c>
      <c r="J1942" s="1" t="s">
        <v>2121</v>
      </c>
      <c r="K1942" s="1">
        <v>801208</v>
      </c>
    </row>
    <row r="1943" spans="9:11">
      <c r="I1943" s="1">
        <v>801209</v>
      </c>
      <c r="J1943" s="1" t="s">
        <v>345</v>
      </c>
      <c r="K1943" s="1">
        <v>801209</v>
      </c>
    </row>
    <row r="1944" spans="9:11">
      <c r="I1944" s="1">
        <v>801210</v>
      </c>
      <c r="J1944" s="1" t="s">
        <v>2122</v>
      </c>
      <c r="K1944" s="1">
        <v>801210</v>
      </c>
    </row>
    <row r="1945" spans="9:11">
      <c r="I1945" s="1">
        <v>801211</v>
      </c>
      <c r="J1945" s="1" t="s">
        <v>2123</v>
      </c>
      <c r="K1945" s="1">
        <v>801211</v>
      </c>
    </row>
    <row r="1946" spans="9:11">
      <c r="I1946" s="1">
        <v>801212</v>
      </c>
      <c r="J1946" s="1" t="s">
        <v>2124</v>
      </c>
      <c r="K1946" s="1">
        <v>801212</v>
      </c>
    </row>
    <row r="1947" spans="9:11">
      <c r="I1947" s="1">
        <v>801213</v>
      </c>
      <c r="J1947" s="1" t="s">
        <v>2125</v>
      </c>
      <c r="K1947" s="1">
        <v>801213</v>
      </c>
    </row>
    <row r="1948" spans="9:11">
      <c r="I1948" s="1">
        <v>801214</v>
      </c>
      <c r="J1948" s="1" t="s">
        <v>2126</v>
      </c>
      <c r="K1948" s="1">
        <v>801214</v>
      </c>
    </row>
    <row r="1949" spans="9:11">
      <c r="I1949" s="1">
        <v>801215</v>
      </c>
      <c r="J1949" s="1" t="s">
        <v>2127</v>
      </c>
      <c r="K1949" s="1">
        <v>801215</v>
      </c>
    </row>
    <row r="1950" spans="9:11">
      <c r="I1950" s="1">
        <v>801216</v>
      </c>
      <c r="J1950" s="1" t="s">
        <v>2128</v>
      </c>
      <c r="K1950" s="1">
        <v>801216</v>
      </c>
    </row>
    <row r="1951" spans="9:11">
      <c r="I1951" s="1">
        <v>801217</v>
      </c>
      <c r="J1951" s="1" t="s">
        <v>2129</v>
      </c>
      <c r="K1951" s="1">
        <v>801217</v>
      </c>
    </row>
    <row r="1952" spans="9:11">
      <c r="I1952" s="1">
        <v>801218</v>
      </c>
      <c r="J1952" s="1" t="s">
        <v>2130</v>
      </c>
      <c r="K1952" s="1">
        <v>801218</v>
      </c>
    </row>
    <row r="1953" spans="9:11">
      <c r="I1953" s="1">
        <v>802000</v>
      </c>
      <c r="J1953" s="1" t="s">
        <v>2131</v>
      </c>
      <c r="K1953" s="1">
        <v>802000</v>
      </c>
    </row>
    <row r="1954" spans="9:11">
      <c r="I1954" s="1">
        <v>890001</v>
      </c>
      <c r="J1954" s="1" t="s">
        <v>2132</v>
      </c>
      <c r="K1954" s="1">
        <v>890001</v>
      </c>
    </row>
    <row r="1955" spans="9:11">
      <c r="I1955" s="1">
        <v>890100</v>
      </c>
      <c r="J1955" s="1" t="s">
        <v>2133</v>
      </c>
      <c r="K1955" s="1">
        <v>890100</v>
      </c>
    </row>
    <row r="1956" spans="9:11">
      <c r="I1956" s="1">
        <v>890110</v>
      </c>
      <c r="J1956" s="1" t="s">
        <v>2134</v>
      </c>
      <c r="K1956" s="1">
        <v>890110</v>
      </c>
    </row>
    <row r="1957" spans="9:11">
      <c r="I1957" s="1">
        <v>891000</v>
      </c>
      <c r="J1957" s="1" t="s">
        <v>2135</v>
      </c>
      <c r="K1957" s="1">
        <v>891000</v>
      </c>
    </row>
    <row r="1958" spans="9:11">
      <c r="I1958" s="1">
        <v>891001</v>
      </c>
      <c r="J1958" s="1" t="s">
        <v>2136</v>
      </c>
      <c r="K1958" s="1">
        <v>891001</v>
      </c>
    </row>
    <row r="1959" spans="9:11">
      <c r="I1959" s="1">
        <v>891002</v>
      </c>
      <c r="J1959" s="1" t="s">
        <v>2137</v>
      </c>
      <c r="K1959" s="1">
        <v>891002</v>
      </c>
    </row>
    <row r="1960" spans="9:11">
      <c r="I1960" s="1">
        <v>891003</v>
      </c>
      <c r="J1960" s="1" t="s">
        <v>2138</v>
      </c>
      <c r="K1960" s="1">
        <v>891003</v>
      </c>
    </row>
    <row r="1961" spans="9:11">
      <c r="I1961" s="1">
        <v>891004</v>
      </c>
      <c r="J1961" s="1" t="s">
        <v>2139</v>
      </c>
      <c r="K1961" s="1">
        <v>891004</v>
      </c>
    </row>
    <row r="1962" spans="9:11">
      <c r="I1962" s="1">
        <v>891005</v>
      </c>
      <c r="J1962" s="1" t="s">
        <v>2140</v>
      </c>
      <c r="K1962" s="1">
        <v>891005</v>
      </c>
    </row>
    <row r="1963" spans="9:11">
      <c r="I1963" s="1">
        <v>891006</v>
      </c>
      <c r="J1963" s="1" t="s">
        <v>2141</v>
      </c>
      <c r="K1963" s="1">
        <v>891006</v>
      </c>
    </row>
    <row r="1964" spans="9:11">
      <c r="I1964" s="1">
        <v>891007</v>
      </c>
      <c r="J1964" s="1" t="s">
        <v>2142</v>
      </c>
      <c r="K1964" s="1">
        <v>891007</v>
      </c>
    </row>
    <row r="1965" spans="9:11">
      <c r="I1965" s="1">
        <v>891008</v>
      </c>
      <c r="J1965" s="1" t="s">
        <v>2143</v>
      </c>
      <c r="K1965" s="1">
        <v>891008</v>
      </c>
    </row>
    <row r="1966" spans="9:11">
      <c r="I1966" s="1">
        <v>891009</v>
      </c>
      <c r="J1966" s="1" t="s">
        <v>2144</v>
      </c>
      <c r="K1966" s="1">
        <v>891009</v>
      </c>
    </row>
    <row r="1967" spans="9:11">
      <c r="I1967" s="1">
        <v>891010</v>
      </c>
      <c r="J1967" s="1" t="s">
        <v>2145</v>
      </c>
      <c r="K1967" s="1">
        <v>891010</v>
      </c>
    </row>
    <row r="1968" spans="9:11">
      <c r="I1968" s="1">
        <v>891011</v>
      </c>
      <c r="J1968" s="1" t="s">
        <v>2146</v>
      </c>
      <c r="K1968" s="1">
        <v>891011</v>
      </c>
    </row>
    <row r="1969" spans="9:11">
      <c r="I1969" s="1">
        <v>891012</v>
      </c>
      <c r="J1969" s="1" t="s">
        <v>2147</v>
      </c>
      <c r="K1969" s="1">
        <v>891012</v>
      </c>
    </row>
    <row r="1970" spans="9:11">
      <c r="I1970" s="1">
        <v>891013</v>
      </c>
      <c r="J1970" s="1" t="s">
        <v>2148</v>
      </c>
      <c r="K1970" s="1">
        <v>891013</v>
      </c>
    </row>
    <row r="1971" spans="9:11">
      <c r="I1971" s="1">
        <v>891014</v>
      </c>
      <c r="J1971" s="1" t="s">
        <v>2149</v>
      </c>
      <c r="K1971" s="1">
        <v>891014</v>
      </c>
    </row>
    <row r="1972" spans="9:11">
      <c r="I1972" s="1">
        <v>891015</v>
      </c>
      <c r="J1972" s="1" t="s">
        <v>2150</v>
      </c>
      <c r="K1972" s="1">
        <v>891015</v>
      </c>
    </row>
    <row r="1973" spans="9:11">
      <c r="I1973" s="1">
        <v>891016</v>
      </c>
      <c r="J1973" s="1" t="s">
        <v>2151</v>
      </c>
      <c r="K1973" s="1">
        <v>891016</v>
      </c>
    </row>
    <row r="1974" spans="9:11">
      <c r="I1974" s="1">
        <v>900000</v>
      </c>
      <c r="J1974" s="1" t="s">
        <v>2152</v>
      </c>
      <c r="K1974" s="1">
        <v>900000</v>
      </c>
    </row>
    <row r="1975" spans="9:11">
      <c r="I1975" s="1">
        <v>900001</v>
      </c>
      <c r="J1975" s="1" t="s">
        <v>2153</v>
      </c>
      <c r="K1975" s="1">
        <v>900001</v>
      </c>
    </row>
    <row r="1976" spans="9:11">
      <c r="I1976" s="1">
        <v>900002</v>
      </c>
      <c r="J1976" s="1" t="s">
        <v>2154</v>
      </c>
      <c r="K1976" s="1">
        <v>900002</v>
      </c>
    </row>
    <row r="1977" spans="9:11">
      <c r="I1977" s="1">
        <v>900005</v>
      </c>
      <c r="J1977" s="1" t="s">
        <v>2155</v>
      </c>
      <c r="K1977" s="1">
        <v>900005</v>
      </c>
    </row>
    <row r="1978" spans="9:11">
      <c r="I1978" s="1">
        <v>900009</v>
      </c>
      <c r="J1978" s="1" t="s">
        <v>2156</v>
      </c>
      <c r="K1978" s="1">
        <v>900009</v>
      </c>
    </row>
    <row r="1979" spans="9:11">
      <c r="I1979" s="1">
        <v>900010</v>
      </c>
      <c r="J1979" s="1" t="s">
        <v>2157</v>
      </c>
      <c r="K1979" s="1">
        <v>900010</v>
      </c>
    </row>
    <row r="1980" spans="9:11">
      <c r="I1980" s="1">
        <v>900015</v>
      </c>
      <c r="J1980" s="1" t="s">
        <v>2158</v>
      </c>
      <c r="K1980" s="1">
        <v>900015</v>
      </c>
    </row>
    <row r="1981" spans="9:11">
      <c r="I1981" s="1">
        <v>900020</v>
      </c>
      <c r="J1981" s="1" t="s">
        <v>2159</v>
      </c>
      <c r="K1981" s="1">
        <v>900020</v>
      </c>
    </row>
    <row r="1982" spans="9:11">
      <c r="I1982" s="1">
        <v>900025</v>
      </c>
      <c r="J1982" s="1" t="s">
        <v>2160</v>
      </c>
      <c r="K1982" s="1">
        <v>900025</v>
      </c>
    </row>
    <row r="1983" spans="9:11">
      <c r="I1983" s="1">
        <v>900028</v>
      </c>
      <c r="J1983" s="1" t="s">
        <v>2161</v>
      </c>
      <c r="K1983" s="1">
        <v>900028</v>
      </c>
    </row>
    <row r="1984" spans="9:11">
      <c r="I1984" s="1">
        <v>900030</v>
      </c>
      <c r="J1984" s="1" t="s">
        <v>2162</v>
      </c>
      <c r="K1984" s="1">
        <v>900030</v>
      </c>
    </row>
    <row r="1985" spans="9:11">
      <c r="I1985" s="1">
        <v>900033</v>
      </c>
      <c r="J1985" s="1" t="s">
        <v>2163</v>
      </c>
      <c r="K1985" s="1">
        <v>900033</v>
      </c>
    </row>
    <row r="1986" spans="9:11">
      <c r="I1986" s="1">
        <v>900035</v>
      </c>
      <c r="J1986" s="1" t="s">
        <v>2164</v>
      </c>
      <c r="K1986" s="1">
        <v>900035</v>
      </c>
    </row>
    <row r="1987" spans="9:11">
      <c r="I1987" s="1">
        <v>900037</v>
      </c>
      <c r="J1987" s="1" t="s">
        <v>2165</v>
      </c>
      <c r="K1987" s="1">
        <v>900037</v>
      </c>
    </row>
    <row r="1988" spans="9:11">
      <c r="I1988" s="1">
        <v>900040</v>
      </c>
      <c r="J1988" s="1" t="s">
        <v>2166</v>
      </c>
      <c r="K1988" s="1">
        <v>900040</v>
      </c>
    </row>
    <row r="1989" spans="9:11">
      <c r="I1989" s="1">
        <v>900041</v>
      </c>
      <c r="J1989" s="1" t="s">
        <v>2167</v>
      </c>
      <c r="K1989" s="1">
        <v>900041</v>
      </c>
    </row>
    <row r="1990" spans="9:11">
      <c r="I1990" s="1">
        <v>900043</v>
      </c>
      <c r="J1990" s="1" t="s">
        <v>2168</v>
      </c>
      <c r="K1990" s="1">
        <v>900043</v>
      </c>
    </row>
    <row r="1991" spans="9:11">
      <c r="I1991" s="1">
        <v>900044</v>
      </c>
      <c r="J1991" s="1" t="s">
        <v>2169</v>
      </c>
      <c r="K1991" s="1">
        <v>900044</v>
      </c>
    </row>
    <row r="1992" spans="9:11">
      <c r="I1992" s="1">
        <v>900045</v>
      </c>
      <c r="J1992" s="1" t="s">
        <v>2170</v>
      </c>
      <c r="K1992" s="1">
        <v>900045</v>
      </c>
    </row>
    <row r="1993" spans="9:11">
      <c r="I1993" s="1">
        <v>900046</v>
      </c>
      <c r="J1993" s="1" t="s">
        <v>2171</v>
      </c>
      <c r="K1993" s="1">
        <v>900046</v>
      </c>
    </row>
    <row r="1994" spans="9:11">
      <c r="I1994" s="1">
        <v>900080</v>
      </c>
      <c r="J1994" s="1" t="s">
        <v>2172</v>
      </c>
      <c r="K1994" s="1">
        <v>900080</v>
      </c>
    </row>
    <row r="1995" spans="9:11">
      <c r="I1995" s="1">
        <v>900090</v>
      </c>
      <c r="J1995" s="1" t="s">
        <v>2173</v>
      </c>
      <c r="K1995" s="1">
        <v>900090</v>
      </c>
    </row>
    <row r="1996" spans="9:11">
      <c r="I1996" s="1">
        <v>950001</v>
      </c>
      <c r="J1996" s="1" t="s">
        <v>2174</v>
      </c>
      <c r="K1996" s="1">
        <v>950001</v>
      </c>
    </row>
    <row r="1997" spans="9:11">
      <c r="I1997" s="1">
        <v>950002</v>
      </c>
      <c r="J1997" s="1" t="s">
        <v>2175</v>
      </c>
      <c r="K1997" s="1">
        <v>950002</v>
      </c>
    </row>
    <row r="1998" spans="9:11">
      <c r="I1998" s="1">
        <v>950003</v>
      </c>
      <c r="J1998" s="1" t="s">
        <v>2176</v>
      </c>
      <c r="K1998" s="1">
        <v>950003</v>
      </c>
    </row>
    <row r="1999" spans="9:11">
      <c r="I1999" s="1">
        <v>950004</v>
      </c>
      <c r="J1999" s="1" t="s">
        <v>2177</v>
      </c>
      <c r="K1999" s="1">
        <v>950004</v>
      </c>
    </row>
    <row r="2000" spans="9:11">
      <c r="I2000" s="1">
        <v>950005</v>
      </c>
      <c r="J2000" s="1" t="s">
        <v>2178</v>
      </c>
      <c r="K2000" s="1">
        <v>950005</v>
      </c>
    </row>
    <row r="2001" spans="9:11">
      <c r="I2001" s="1">
        <v>950006</v>
      </c>
      <c r="J2001" s="1" t="s">
        <v>2179</v>
      </c>
      <c r="K2001" s="1">
        <v>950006</v>
      </c>
    </row>
    <row r="2002" spans="9:11">
      <c r="I2002" s="1">
        <v>950007</v>
      </c>
      <c r="J2002" s="1" t="s">
        <v>2180</v>
      </c>
      <c r="K2002" s="1">
        <v>950007</v>
      </c>
    </row>
    <row r="2003" spans="9:11">
      <c r="I2003" s="1">
        <v>950008</v>
      </c>
      <c r="J2003" s="1" t="s">
        <v>2181</v>
      </c>
      <c r="K2003" s="1">
        <v>950008</v>
      </c>
    </row>
    <row r="2004" spans="9:11">
      <c r="I2004" s="1">
        <v>950009</v>
      </c>
      <c r="J2004" s="1" t="s">
        <v>2182</v>
      </c>
      <c r="K2004" s="1">
        <v>950009</v>
      </c>
    </row>
    <row r="2005" spans="9:11">
      <c r="I2005" s="1">
        <v>950010</v>
      </c>
      <c r="J2005" s="1" t="s">
        <v>2183</v>
      </c>
      <c r="K2005" s="1">
        <v>950010</v>
      </c>
    </row>
    <row r="2006" spans="9:11">
      <c r="I2006" s="1">
        <v>950012</v>
      </c>
      <c r="J2006" s="1" t="s">
        <v>2184</v>
      </c>
      <c r="K2006" s="1">
        <v>950012</v>
      </c>
    </row>
    <row r="2007" spans="9:11">
      <c r="I2007" s="1">
        <v>950013</v>
      </c>
      <c r="J2007" s="1" t="s">
        <v>2185</v>
      </c>
      <c r="K2007" s="1">
        <v>950013</v>
      </c>
    </row>
    <row r="2008" spans="9:11">
      <c r="I2008" s="1">
        <v>950014</v>
      </c>
      <c r="J2008" s="1" t="s">
        <v>2186</v>
      </c>
      <c r="K2008" s="1">
        <v>950014</v>
      </c>
    </row>
    <row r="2009" spans="9:11">
      <c r="I2009" s="1">
        <v>950015</v>
      </c>
      <c r="J2009" s="1" t="s">
        <v>2187</v>
      </c>
      <c r="K2009" s="1">
        <v>950015</v>
      </c>
    </row>
    <row r="2010" spans="9:11">
      <c r="I2010" s="1">
        <v>950016</v>
      </c>
      <c r="J2010" s="1" t="s">
        <v>2188</v>
      </c>
      <c r="K2010" s="1">
        <v>950016</v>
      </c>
    </row>
    <row r="2011" spans="9:11">
      <c r="I2011" s="1">
        <v>950100</v>
      </c>
      <c r="J2011" s="1" t="s">
        <v>2189</v>
      </c>
      <c r="K2011" s="1">
        <v>950100</v>
      </c>
    </row>
    <row r="2012" spans="9:11">
      <c r="I2012" s="1">
        <v>600100</v>
      </c>
      <c r="J2012" s="1" t="s">
        <v>2190</v>
      </c>
      <c r="K2012" s="1">
        <v>600100</v>
      </c>
    </row>
    <row r="2013" spans="9:11">
      <c r="I2013" s="1">
        <v>600101</v>
      </c>
      <c r="J2013" s="1" t="s">
        <v>2191</v>
      </c>
      <c r="K2013" s="1">
        <v>600101</v>
      </c>
    </row>
    <row r="2014" spans="9:11">
      <c r="I2014" s="1">
        <v>600102</v>
      </c>
      <c r="J2014" s="1" t="s">
        <v>2192</v>
      </c>
      <c r="K2014" s="1">
        <v>600102</v>
      </c>
    </row>
    <row r="2015" spans="9:11">
      <c r="I2015" s="1">
        <v>600103</v>
      </c>
      <c r="J2015" s="1" t="s">
        <v>2193</v>
      </c>
      <c r="K2015" s="1">
        <v>600103</v>
      </c>
    </row>
    <row r="2016" spans="9:11">
      <c r="I2016" s="1">
        <v>600104</v>
      </c>
      <c r="J2016" s="1" t="s">
        <v>2194</v>
      </c>
      <c r="K2016" s="1">
        <v>600104</v>
      </c>
    </row>
    <row r="2017" spans="9:11">
      <c r="I2017" s="1">
        <v>600105</v>
      </c>
      <c r="J2017" s="1" t="s">
        <v>2195</v>
      </c>
      <c r="K2017" s="1">
        <v>600105</v>
      </c>
    </row>
    <row r="2018" spans="9:11">
      <c r="I2018" s="1">
        <v>600106</v>
      </c>
      <c r="J2018" s="1" t="s">
        <v>2196</v>
      </c>
      <c r="K2018" s="1">
        <v>600106</v>
      </c>
    </row>
    <row r="2019" spans="9:11">
      <c r="I2019" s="1">
        <v>600107</v>
      </c>
      <c r="J2019" s="1" t="s">
        <v>2197</v>
      </c>
      <c r="K2019" s="1">
        <v>600107</v>
      </c>
    </row>
    <row r="2020" spans="9:11">
      <c r="I2020" s="1">
        <v>600108</v>
      </c>
      <c r="J2020" s="1" t="s">
        <v>2198</v>
      </c>
      <c r="K2020" s="1">
        <v>600108</v>
      </c>
    </row>
    <row r="2021" spans="9:11">
      <c r="I2021" s="1">
        <v>600109</v>
      </c>
      <c r="J2021" s="1" t="s">
        <v>2199</v>
      </c>
      <c r="K2021" s="1">
        <v>600109</v>
      </c>
    </row>
    <row r="2022" spans="9:11">
      <c r="I2022" s="1">
        <v>600110</v>
      </c>
      <c r="J2022" s="1" t="s">
        <v>2200</v>
      </c>
      <c r="K2022" s="1">
        <v>600110</v>
      </c>
    </row>
    <row r="2023" spans="9:11">
      <c r="I2023" s="1">
        <v>600111</v>
      </c>
      <c r="J2023" s="1" t="s">
        <v>2201</v>
      </c>
      <c r="K2023" s="1">
        <v>600111</v>
      </c>
    </row>
    <row r="2024" spans="9:11">
      <c r="I2024" s="1">
        <v>600200</v>
      </c>
      <c r="J2024" s="1" t="s">
        <v>2202</v>
      </c>
      <c r="K2024" s="1">
        <v>600200</v>
      </c>
    </row>
    <row r="2025" spans="9:11">
      <c r="I2025" s="1">
        <v>600201</v>
      </c>
      <c r="J2025" s="1" t="s">
        <v>2203</v>
      </c>
      <c r="K2025" s="1">
        <v>600201</v>
      </c>
    </row>
    <row r="2026" spans="9:11">
      <c r="I2026" s="1">
        <v>600202</v>
      </c>
      <c r="J2026" s="1" t="s">
        <v>2204</v>
      </c>
      <c r="K2026" s="1">
        <v>600202</v>
      </c>
    </row>
    <row r="2027" spans="9:11">
      <c r="I2027" s="1">
        <v>600203</v>
      </c>
      <c r="J2027" s="1" t="s">
        <v>2205</v>
      </c>
      <c r="K2027" s="1">
        <v>600203</v>
      </c>
    </row>
    <row r="2028" spans="9:11">
      <c r="I2028" s="1">
        <v>600204</v>
      </c>
      <c r="J2028" s="1" t="s">
        <v>2206</v>
      </c>
      <c r="K2028" s="1">
        <v>600204</v>
      </c>
    </row>
    <row r="2029" spans="9:11">
      <c r="I2029" s="1">
        <v>600205</v>
      </c>
      <c r="J2029" s="1" t="s">
        <v>2207</v>
      </c>
      <c r="K2029" s="1">
        <v>600205</v>
      </c>
    </row>
    <row r="2030" spans="9:11">
      <c r="I2030" s="1">
        <v>600206</v>
      </c>
      <c r="J2030" s="1" t="s">
        <v>2208</v>
      </c>
      <c r="K2030" s="1">
        <v>600206</v>
      </c>
    </row>
    <row r="2031" spans="9:11">
      <c r="I2031" s="1">
        <v>600207</v>
      </c>
      <c r="J2031" s="1" t="s">
        <v>2209</v>
      </c>
      <c r="K2031" s="1">
        <v>600207</v>
      </c>
    </row>
    <row r="2032" spans="9:11">
      <c r="I2032" s="1">
        <v>600208</v>
      </c>
      <c r="J2032" s="1" t="s">
        <v>2210</v>
      </c>
      <c r="K2032" s="1">
        <v>600208</v>
      </c>
    </row>
    <row r="2033" spans="9:11">
      <c r="I2033" s="1">
        <v>600209</v>
      </c>
      <c r="J2033" s="1" t="s">
        <v>2211</v>
      </c>
      <c r="K2033" s="1">
        <v>600209</v>
      </c>
    </row>
    <row r="2034" spans="9:11">
      <c r="I2034" s="1">
        <v>600210</v>
      </c>
      <c r="J2034" s="1" t="s">
        <v>2212</v>
      </c>
      <c r="K2034" s="1">
        <v>600210</v>
      </c>
    </row>
    <row r="2035" spans="9:11">
      <c r="I2035" s="1">
        <v>600211</v>
      </c>
      <c r="J2035" s="1" t="s">
        <v>2213</v>
      </c>
      <c r="K2035" s="1">
        <v>600211</v>
      </c>
    </row>
    <row r="2036" spans="9:11">
      <c r="I2036" s="1">
        <v>600212</v>
      </c>
      <c r="J2036" s="1" t="s">
        <v>2214</v>
      </c>
      <c r="K2036" s="1">
        <v>600212</v>
      </c>
    </row>
    <row r="2037" spans="9:11">
      <c r="I2037" s="1">
        <v>600213</v>
      </c>
      <c r="J2037" s="1" t="s">
        <v>2215</v>
      </c>
      <c r="K2037" s="1">
        <v>600213</v>
      </c>
    </row>
    <row r="2038" spans="9:11">
      <c r="I2038" s="1">
        <v>600214</v>
      </c>
      <c r="J2038" s="1" t="s">
        <v>2216</v>
      </c>
      <c r="K2038" s="1">
        <v>600214</v>
      </c>
    </row>
    <row r="2039" spans="9:11">
      <c r="I2039" s="1">
        <v>600215</v>
      </c>
      <c r="J2039" s="1" t="s">
        <v>2217</v>
      </c>
      <c r="K2039" s="1">
        <v>600215</v>
      </c>
    </row>
    <row r="2040" spans="9:11">
      <c r="I2040" s="1">
        <v>600216</v>
      </c>
      <c r="J2040" s="1" t="s">
        <v>2218</v>
      </c>
      <c r="K2040" s="1">
        <v>600216</v>
      </c>
    </row>
    <row r="2041" spans="9:11">
      <c r="I2041" s="1">
        <v>600217</v>
      </c>
      <c r="J2041" s="1" t="s">
        <v>2219</v>
      </c>
      <c r="K2041" s="1">
        <v>600217</v>
      </c>
    </row>
    <row r="2042" spans="9:11">
      <c r="I2042" s="1">
        <v>600218</v>
      </c>
      <c r="J2042" s="1" t="s">
        <v>2220</v>
      </c>
      <c r="K2042" s="1">
        <v>600218</v>
      </c>
    </row>
    <row r="2043" spans="9:11">
      <c r="I2043" s="1">
        <v>600219</v>
      </c>
      <c r="J2043" s="1" t="s">
        <v>2221</v>
      </c>
      <c r="K2043" s="1">
        <v>600219</v>
      </c>
    </row>
    <row r="2044" spans="9:11">
      <c r="I2044" s="1">
        <v>600220</v>
      </c>
      <c r="J2044" s="1" t="s">
        <v>2222</v>
      </c>
      <c r="K2044" s="1">
        <v>600220</v>
      </c>
    </row>
    <row r="2045" spans="9:11">
      <c r="I2045" s="1">
        <v>600221</v>
      </c>
      <c r="J2045" s="1" t="s">
        <v>2223</v>
      </c>
      <c r="K2045" s="1">
        <v>600221</v>
      </c>
    </row>
    <row r="2046" spans="9:11">
      <c r="I2046" s="1">
        <v>600222</v>
      </c>
      <c r="J2046" s="1" t="s">
        <v>2224</v>
      </c>
      <c r="K2046" s="1">
        <v>600222</v>
      </c>
    </row>
    <row r="2047" spans="9:11">
      <c r="I2047" s="1">
        <v>600223</v>
      </c>
      <c r="J2047" s="1" t="s">
        <v>2225</v>
      </c>
      <c r="K2047" s="1">
        <v>600223</v>
      </c>
    </row>
    <row r="2048" spans="9:11">
      <c r="I2048" s="1">
        <v>600224</v>
      </c>
      <c r="J2048" s="1" t="s">
        <v>2226</v>
      </c>
      <c r="K2048" s="1">
        <v>600224</v>
      </c>
    </row>
    <row r="2049" spans="9:11">
      <c r="I2049" s="1">
        <v>600225</v>
      </c>
      <c r="J2049" s="1" t="s">
        <v>2227</v>
      </c>
      <c r="K2049" s="1">
        <v>600225</v>
      </c>
    </row>
    <row r="2050" spans="9:11">
      <c r="I2050" s="1">
        <v>600226</v>
      </c>
      <c r="J2050" s="1" t="s">
        <v>2228</v>
      </c>
      <c r="K2050" s="1">
        <v>600226</v>
      </c>
    </row>
    <row r="2051" spans="9:11">
      <c r="I2051" s="1">
        <v>600227</v>
      </c>
      <c r="J2051" s="1" t="s">
        <v>2229</v>
      </c>
      <c r="K2051" s="1">
        <v>600227</v>
      </c>
    </row>
    <row r="2052" spans="9:11">
      <c r="I2052" s="1">
        <v>600228</v>
      </c>
      <c r="J2052" s="1" t="s">
        <v>2230</v>
      </c>
      <c r="K2052" s="1">
        <v>600228</v>
      </c>
    </row>
    <row r="2053" spans="9:11">
      <c r="I2053" s="1">
        <v>600229</v>
      </c>
      <c r="J2053" s="1" t="s">
        <v>2231</v>
      </c>
      <c r="K2053" s="1">
        <v>600229</v>
      </c>
    </row>
    <row r="2054" spans="9:11">
      <c r="I2054" s="1">
        <v>600230</v>
      </c>
      <c r="J2054" s="1" t="s">
        <v>2232</v>
      </c>
      <c r="K2054" s="1">
        <v>600230</v>
      </c>
    </row>
    <row r="2055" spans="9:11">
      <c r="I2055" s="1">
        <v>600231</v>
      </c>
      <c r="J2055" s="1" t="s">
        <v>2233</v>
      </c>
      <c r="K2055" s="1">
        <v>600231</v>
      </c>
    </row>
    <row r="2056" spans="9:11">
      <c r="I2056" s="1">
        <v>600232</v>
      </c>
      <c r="J2056" s="1" t="s">
        <v>2234</v>
      </c>
      <c r="K2056" s="1">
        <v>600232</v>
      </c>
    </row>
    <row r="2057" spans="9:11">
      <c r="I2057" s="1">
        <v>600233</v>
      </c>
      <c r="J2057" s="1" t="s">
        <v>2235</v>
      </c>
      <c r="K2057" s="1">
        <v>600233</v>
      </c>
    </row>
    <row r="2058" spans="9:11">
      <c r="I2058" s="1">
        <v>600234</v>
      </c>
      <c r="J2058" s="1" t="s">
        <v>2236</v>
      </c>
      <c r="K2058" s="1">
        <v>600234</v>
      </c>
    </row>
    <row r="2059" spans="9:11">
      <c r="I2059" s="1">
        <v>600235</v>
      </c>
      <c r="J2059" s="1" t="s">
        <v>2237</v>
      </c>
      <c r="K2059" s="1">
        <v>600235</v>
      </c>
    </row>
    <row r="2060" spans="9:11">
      <c r="I2060" s="1">
        <v>600236</v>
      </c>
      <c r="J2060" s="1" t="s">
        <v>2238</v>
      </c>
      <c r="K2060" s="1">
        <v>600236</v>
      </c>
    </row>
    <row r="2061" spans="9:11">
      <c r="I2061" s="1">
        <v>600237</v>
      </c>
      <c r="J2061" s="1" t="s">
        <v>2239</v>
      </c>
      <c r="K2061" s="1">
        <v>600237</v>
      </c>
    </row>
    <row r="2062" spans="9:11">
      <c r="I2062" s="1">
        <v>600238</v>
      </c>
      <c r="J2062" s="1" t="s">
        <v>2240</v>
      </c>
      <c r="K2062" s="1">
        <v>600238</v>
      </c>
    </row>
    <row r="2063" spans="9:11">
      <c r="I2063" s="1">
        <v>600239</v>
      </c>
      <c r="J2063" s="1" t="s">
        <v>2241</v>
      </c>
      <c r="K2063" s="1">
        <v>600239</v>
      </c>
    </row>
    <row r="2064" spans="9:11">
      <c r="I2064" s="1">
        <v>600300</v>
      </c>
      <c r="J2064" s="1" t="s">
        <v>2242</v>
      </c>
      <c r="K2064" s="1">
        <v>600300</v>
      </c>
    </row>
    <row r="2065" spans="9:11">
      <c r="I2065" s="1">
        <v>600301</v>
      </c>
      <c r="J2065" s="1" t="s">
        <v>2243</v>
      </c>
      <c r="K2065" s="1">
        <v>600301</v>
      </c>
    </row>
    <row r="2066" spans="9:11">
      <c r="I2066" s="1">
        <v>600302</v>
      </c>
      <c r="J2066" s="1" t="s">
        <v>2244</v>
      </c>
      <c r="K2066" s="1">
        <v>600302</v>
      </c>
    </row>
    <row r="2067" spans="9:11">
      <c r="I2067" s="1">
        <v>600303</v>
      </c>
      <c r="J2067" s="1" t="s">
        <v>2245</v>
      </c>
      <c r="K2067" s="1">
        <v>600303</v>
      </c>
    </row>
    <row r="2068" spans="9:11">
      <c r="I2068" s="1">
        <v>600304</v>
      </c>
      <c r="J2068" s="1" t="s">
        <v>2246</v>
      </c>
      <c r="K2068" s="1">
        <v>600304</v>
      </c>
    </row>
    <row r="2069" spans="9:11">
      <c r="I2069" s="1">
        <v>600305</v>
      </c>
      <c r="J2069" s="1" t="s">
        <v>2247</v>
      </c>
      <c r="K2069" s="1">
        <v>600305</v>
      </c>
    </row>
    <row r="2070" spans="9:11">
      <c r="I2070" s="1">
        <v>600306</v>
      </c>
      <c r="J2070" s="1" t="s">
        <v>2248</v>
      </c>
      <c r="K2070" s="1">
        <v>600306</v>
      </c>
    </row>
    <row r="2071" spans="9:11">
      <c r="I2071" s="1">
        <v>600307</v>
      </c>
      <c r="J2071" s="1" t="s">
        <v>2249</v>
      </c>
      <c r="K2071" s="1">
        <v>600307</v>
      </c>
    </row>
    <row r="2072" spans="9:11">
      <c r="I2072" s="1">
        <v>600308</v>
      </c>
      <c r="J2072" s="1" t="s">
        <v>2250</v>
      </c>
      <c r="K2072" s="1">
        <v>600308</v>
      </c>
    </row>
    <row r="2073" spans="9:11">
      <c r="I2073" s="1">
        <v>600309</v>
      </c>
      <c r="J2073" s="1" t="s">
        <v>2251</v>
      </c>
      <c r="K2073" s="1">
        <v>600309</v>
      </c>
    </row>
    <row r="2074" spans="9:11">
      <c r="I2074" s="1">
        <v>600310</v>
      </c>
      <c r="J2074" s="1" t="s">
        <v>2252</v>
      </c>
      <c r="K2074" s="1">
        <v>600310</v>
      </c>
    </row>
    <row r="2075" spans="9:11">
      <c r="I2075" s="1">
        <v>600311</v>
      </c>
      <c r="J2075" s="1" t="s">
        <v>2253</v>
      </c>
      <c r="K2075" s="1">
        <v>600311</v>
      </c>
    </row>
    <row r="2076" spans="9:11">
      <c r="I2076" s="1">
        <v>600312</v>
      </c>
      <c r="J2076" s="1" t="s">
        <v>2254</v>
      </c>
      <c r="K2076" s="1">
        <v>600312</v>
      </c>
    </row>
    <row r="2077" spans="9:11">
      <c r="I2077" s="1">
        <v>600313</v>
      </c>
      <c r="J2077" s="1" t="s">
        <v>2255</v>
      </c>
      <c r="K2077" s="1">
        <v>600313</v>
      </c>
    </row>
    <row r="2078" spans="9:11">
      <c r="I2078" s="1">
        <v>600314</v>
      </c>
      <c r="J2078" s="1" t="s">
        <v>2256</v>
      </c>
      <c r="K2078" s="1">
        <v>600314</v>
      </c>
    </row>
    <row r="2079" spans="9:11">
      <c r="I2079" s="1">
        <v>600315</v>
      </c>
      <c r="J2079" s="1" t="s">
        <v>2257</v>
      </c>
      <c r="K2079" s="1">
        <v>600315</v>
      </c>
    </row>
    <row r="2080" spans="9:11">
      <c r="I2080" s="1">
        <v>600316</v>
      </c>
      <c r="J2080" s="1" t="s">
        <v>2258</v>
      </c>
      <c r="K2080" s="1">
        <v>600316</v>
      </c>
    </row>
    <row r="2081" spans="9:11">
      <c r="I2081" s="1">
        <v>600317</v>
      </c>
      <c r="J2081" s="1" t="s">
        <v>2259</v>
      </c>
      <c r="K2081" s="1">
        <v>600317</v>
      </c>
    </row>
    <row r="2082" spans="9:11">
      <c r="I2082" s="1">
        <v>600318</v>
      </c>
      <c r="J2082" s="1" t="s">
        <v>2260</v>
      </c>
      <c r="K2082" s="1">
        <v>600318</v>
      </c>
    </row>
    <row r="2083" spans="9:11">
      <c r="I2083" s="1">
        <v>600319</v>
      </c>
      <c r="J2083" s="1" t="s">
        <v>2261</v>
      </c>
      <c r="K2083" s="1">
        <v>600319</v>
      </c>
    </row>
    <row r="2084" spans="9:11">
      <c r="I2084" s="1">
        <v>600320</v>
      </c>
      <c r="J2084" s="1" t="s">
        <v>2262</v>
      </c>
      <c r="K2084" s="1">
        <v>600320</v>
      </c>
    </row>
    <row r="2085" spans="9:11">
      <c r="I2085" s="1">
        <v>600321</v>
      </c>
      <c r="J2085" s="1" t="s">
        <v>2263</v>
      </c>
      <c r="K2085" s="1">
        <v>600321</v>
      </c>
    </row>
    <row r="2086" spans="9:11">
      <c r="I2086" s="1">
        <v>600322</v>
      </c>
      <c r="J2086" s="1" t="s">
        <v>2264</v>
      </c>
      <c r="K2086" s="1">
        <v>600322</v>
      </c>
    </row>
    <row r="2087" spans="9:11">
      <c r="I2087" s="1">
        <v>600323</v>
      </c>
      <c r="J2087" s="1" t="s">
        <v>2265</v>
      </c>
      <c r="K2087" s="1">
        <v>600323</v>
      </c>
    </row>
    <row r="2088" spans="9:11">
      <c r="I2088" s="1">
        <v>600324</v>
      </c>
      <c r="J2088" s="1" t="s">
        <v>2266</v>
      </c>
      <c r="K2088" s="1">
        <v>600324</v>
      </c>
    </row>
    <row r="2089" spans="9:11">
      <c r="I2089" s="1">
        <v>600325</v>
      </c>
      <c r="J2089" s="1" t="s">
        <v>2267</v>
      </c>
      <c r="K2089" s="1">
        <v>600325</v>
      </c>
    </row>
    <row r="2090" spans="9:11">
      <c r="I2090" s="1">
        <v>600350</v>
      </c>
      <c r="J2090" s="1" t="s">
        <v>2268</v>
      </c>
      <c r="K2090" s="1">
        <v>600350</v>
      </c>
    </row>
    <row r="2091" spans="9:11">
      <c r="I2091" s="1">
        <v>600400</v>
      </c>
      <c r="J2091" s="1" t="s">
        <v>2269</v>
      </c>
      <c r="K2091" s="1">
        <v>600400</v>
      </c>
    </row>
    <row r="2092" spans="9:11">
      <c r="I2092" s="1">
        <v>600401</v>
      </c>
      <c r="J2092" s="1" t="s">
        <v>2270</v>
      </c>
      <c r="K2092" s="1">
        <v>600401</v>
      </c>
    </row>
    <row r="2093" spans="9:11">
      <c r="I2093" s="1">
        <v>600450</v>
      </c>
      <c r="J2093" s="1" t="s">
        <v>2271</v>
      </c>
      <c r="K2093" s="1">
        <v>600450</v>
      </c>
    </row>
    <row r="2094" spans="9:11">
      <c r="I2094" s="1">
        <v>600451</v>
      </c>
      <c r="J2094" s="1" t="s">
        <v>2272</v>
      </c>
      <c r="K2094" s="1">
        <v>600451</v>
      </c>
    </row>
    <row r="2095" spans="9:11">
      <c r="I2095" s="1">
        <v>600452</v>
      </c>
      <c r="J2095" s="1" t="s">
        <v>2273</v>
      </c>
      <c r="K2095" s="1">
        <v>600452</v>
      </c>
    </row>
    <row r="2096" spans="9:11">
      <c r="I2096" s="1">
        <v>600453</v>
      </c>
      <c r="J2096" s="1" t="s">
        <v>2274</v>
      </c>
      <c r="K2096" s="1">
        <v>600453</v>
      </c>
    </row>
    <row r="2097" spans="9:11">
      <c r="I2097" s="1">
        <v>600454</v>
      </c>
      <c r="J2097" s="1" t="s">
        <v>2275</v>
      </c>
      <c r="K2097" s="1">
        <v>600454</v>
      </c>
    </row>
    <row r="2098" spans="9:11">
      <c r="I2098" s="1">
        <v>600455</v>
      </c>
      <c r="J2098" s="1" t="s">
        <v>2276</v>
      </c>
      <c r="K2098" s="1">
        <v>600455</v>
      </c>
    </row>
    <row r="2099" spans="9:11">
      <c r="I2099" s="1">
        <v>600456</v>
      </c>
      <c r="J2099" s="1" t="s">
        <v>2277</v>
      </c>
      <c r="K2099" s="1">
        <v>600456</v>
      </c>
    </row>
    <row r="2100" spans="9:11">
      <c r="I2100" s="1">
        <v>600457</v>
      </c>
      <c r="J2100" s="1" t="s">
        <v>2278</v>
      </c>
      <c r="K2100" s="1">
        <v>600457</v>
      </c>
    </row>
    <row r="2101" spans="9:11">
      <c r="I2101" s="1">
        <v>600458</v>
      </c>
      <c r="J2101" s="1" t="s">
        <v>2279</v>
      </c>
      <c r="K2101" s="1">
        <v>600458</v>
      </c>
    </row>
    <row r="2102" spans="9:11">
      <c r="I2102" s="1">
        <v>600459</v>
      </c>
      <c r="J2102" s="1" t="s">
        <v>2280</v>
      </c>
      <c r="K2102" s="1">
        <v>600459</v>
      </c>
    </row>
    <row r="2103" spans="9:11">
      <c r="I2103" s="1">
        <v>600475</v>
      </c>
      <c r="J2103" s="1" t="s">
        <v>2281</v>
      </c>
      <c r="K2103" s="1">
        <v>600475</v>
      </c>
    </row>
    <row r="2104" spans="9:11">
      <c r="I2104" s="1">
        <v>600476</v>
      </c>
      <c r="J2104" s="1" t="s">
        <v>2282</v>
      </c>
      <c r="K2104" s="1">
        <v>600476</v>
      </c>
    </row>
    <row r="2105" spans="9:11">
      <c r="I2105" s="1">
        <v>600477</v>
      </c>
      <c r="J2105" s="1" t="s">
        <v>2283</v>
      </c>
      <c r="K2105" s="1">
        <v>600477</v>
      </c>
    </row>
    <row r="2106" spans="9:11">
      <c r="I2106" s="1">
        <v>600478</v>
      </c>
      <c r="J2106" s="1" t="s">
        <v>2284</v>
      </c>
      <c r="K2106" s="1">
        <v>600478</v>
      </c>
    </row>
    <row r="2107" spans="9:11">
      <c r="I2107" s="1">
        <v>600479</v>
      </c>
      <c r="J2107" s="1" t="s">
        <v>2285</v>
      </c>
      <c r="K2107" s="1">
        <v>600479</v>
      </c>
    </row>
    <row r="2108" spans="9:11">
      <c r="I2108" s="1">
        <v>600480</v>
      </c>
      <c r="J2108" s="1" t="s">
        <v>2286</v>
      </c>
      <c r="K2108" s="1">
        <v>600480</v>
      </c>
    </row>
    <row r="2109" spans="9:11">
      <c r="I2109" s="1">
        <v>600481</v>
      </c>
      <c r="J2109" s="1" t="s">
        <v>2287</v>
      </c>
      <c r="K2109" s="1">
        <v>600481</v>
      </c>
    </row>
    <row r="2110" spans="9:11">
      <c r="I2110" s="1">
        <v>600482</v>
      </c>
      <c r="J2110" s="1" t="s">
        <v>2288</v>
      </c>
      <c r="K2110" s="1">
        <v>600482</v>
      </c>
    </row>
    <row r="2111" spans="9:11">
      <c r="I2111" s="1">
        <v>600483</v>
      </c>
      <c r="J2111" s="1" t="s">
        <v>2289</v>
      </c>
      <c r="K2111" s="1">
        <v>600483</v>
      </c>
    </row>
    <row r="2112" spans="9:11">
      <c r="I2112" s="1">
        <v>600484</v>
      </c>
      <c r="J2112" s="1" t="s">
        <v>2290</v>
      </c>
      <c r="K2112" s="1">
        <v>600484</v>
      </c>
    </row>
    <row r="2113" spans="9:11">
      <c r="I2113" s="1">
        <v>600485</v>
      </c>
      <c r="J2113" s="1" t="s">
        <v>2291</v>
      </c>
      <c r="K2113" s="1">
        <v>600485</v>
      </c>
    </row>
    <row r="2114" spans="9:11">
      <c r="I2114" s="1">
        <v>600486</v>
      </c>
      <c r="J2114" s="1" t="s">
        <v>2292</v>
      </c>
      <c r="K2114" s="1">
        <v>600486</v>
      </c>
    </row>
    <row r="2115" spans="9:11">
      <c r="I2115" s="1">
        <v>600487</v>
      </c>
      <c r="J2115" s="1" t="s">
        <v>2293</v>
      </c>
      <c r="K2115" s="1">
        <v>600487</v>
      </c>
    </row>
    <row r="2116" spans="9:11">
      <c r="I2116" s="1">
        <v>600488</v>
      </c>
      <c r="J2116" s="1" t="s">
        <v>2294</v>
      </c>
      <c r="K2116" s="1">
        <v>600488</v>
      </c>
    </row>
    <row r="2117" spans="9:11">
      <c r="I2117" s="1">
        <v>600489</v>
      </c>
      <c r="J2117" s="1" t="s">
        <v>2295</v>
      </c>
      <c r="K2117" s="1">
        <v>600489</v>
      </c>
    </row>
    <row r="2118" spans="9:11">
      <c r="I2118" s="1">
        <v>600490</v>
      </c>
      <c r="J2118" s="1" t="s">
        <v>2296</v>
      </c>
      <c r="K2118" s="1">
        <v>600490</v>
      </c>
    </row>
    <row r="2119" spans="9:11">
      <c r="I2119" s="1">
        <v>600491</v>
      </c>
      <c r="J2119" s="1" t="s">
        <v>2297</v>
      </c>
      <c r="K2119" s="1">
        <v>600491</v>
      </c>
    </row>
    <row r="2120" spans="9:11">
      <c r="I2120" s="1">
        <v>600492</v>
      </c>
      <c r="J2120" s="1" t="s">
        <v>2298</v>
      </c>
      <c r="K2120" s="1">
        <v>600492</v>
      </c>
    </row>
    <row r="2121" spans="9:11">
      <c r="I2121" s="1">
        <v>600524</v>
      </c>
      <c r="J2121" s="1" t="s">
        <v>2299</v>
      </c>
      <c r="K2121" s="1">
        <v>600524</v>
      </c>
    </row>
    <row r="2122" spans="9:11">
      <c r="I2122" s="1">
        <v>600600</v>
      </c>
      <c r="J2122" s="1" t="s">
        <v>2300</v>
      </c>
      <c r="K2122" s="1">
        <v>600600</v>
      </c>
    </row>
    <row r="2123" spans="9:11">
      <c r="I2123" s="1">
        <v>600601</v>
      </c>
      <c r="J2123" s="1" t="s">
        <v>2301</v>
      </c>
      <c r="K2123" s="1">
        <v>600601</v>
      </c>
    </row>
    <row r="2124" spans="9:11">
      <c r="I2124" s="1">
        <v>600602</v>
      </c>
      <c r="J2124" s="1" t="s">
        <v>2302</v>
      </c>
      <c r="K2124" s="1">
        <v>600602</v>
      </c>
    </row>
    <row r="2125" spans="9:11">
      <c r="I2125" s="1">
        <v>600603</v>
      </c>
      <c r="J2125" s="1" t="s">
        <v>2303</v>
      </c>
      <c r="K2125" s="1">
        <v>600603</v>
      </c>
    </row>
    <row r="2126" spans="9:11">
      <c r="I2126" s="1">
        <v>600604</v>
      </c>
      <c r="J2126" s="1" t="s">
        <v>2304</v>
      </c>
      <c r="K2126" s="1">
        <v>600604</v>
      </c>
    </row>
    <row r="2127" spans="9:11">
      <c r="I2127" s="1">
        <v>600605</v>
      </c>
      <c r="J2127" s="1" t="s">
        <v>2305</v>
      </c>
      <c r="K2127" s="1">
        <v>600605</v>
      </c>
    </row>
    <row r="2128" spans="9:11">
      <c r="I2128" s="1">
        <v>600607</v>
      </c>
      <c r="J2128" s="1" t="s">
        <v>2306</v>
      </c>
      <c r="K2128" s="1">
        <v>600607</v>
      </c>
    </row>
    <row r="2129" spans="9:11">
      <c r="I2129" s="1">
        <v>600608</v>
      </c>
      <c r="J2129" s="1" t="s">
        <v>2307</v>
      </c>
      <c r="K2129" s="1">
        <v>600608</v>
      </c>
    </row>
    <row r="2130" spans="9:11">
      <c r="I2130" s="1">
        <v>600609</v>
      </c>
      <c r="J2130" s="1" t="s">
        <v>2308</v>
      </c>
      <c r="K2130" s="1">
        <v>600609</v>
      </c>
    </row>
    <row r="2131" spans="9:11">
      <c r="I2131" s="1">
        <v>600610</v>
      </c>
      <c r="J2131" s="1" t="s">
        <v>2309</v>
      </c>
      <c r="K2131" s="1">
        <v>600610</v>
      </c>
    </row>
    <row r="2132" spans="9:11">
      <c r="I2132" s="1">
        <v>600611</v>
      </c>
      <c r="J2132" s="1" t="s">
        <v>2310</v>
      </c>
      <c r="K2132" s="1">
        <v>600611</v>
      </c>
    </row>
    <row r="2133" spans="9:11">
      <c r="I2133" s="1">
        <v>600700</v>
      </c>
      <c r="J2133" s="1" t="s">
        <v>2311</v>
      </c>
      <c r="K2133" s="1">
        <v>600700</v>
      </c>
    </row>
    <row r="2134" spans="9:11">
      <c r="I2134" s="1">
        <v>600701</v>
      </c>
      <c r="J2134" s="1" t="s">
        <v>2312</v>
      </c>
      <c r="K2134" s="1">
        <v>600701</v>
      </c>
    </row>
    <row r="2135" spans="9:11">
      <c r="I2135" s="1">
        <v>600702</v>
      </c>
      <c r="J2135" s="1" t="s">
        <v>2313</v>
      </c>
      <c r="K2135" s="1">
        <v>600702</v>
      </c>
    </row>
    <row r="2136" spans="9:11">
      <c r="I2136" s="1">
        <v>600703</v>
      </c>
      <c r="J2136" s="1" t="s">
        <v>2314</v>
      </c>
      <c r="K2136" s="1">
        <v>600703</v>
      </c>
    </row>
    <row r="2137" spans="9:11">
      <c r="I2137" s="1">
        <v>600704</v>
      </c>
      <c r="J2137" s="1" t="s">
        <v>2315</v>
      </c>
      <c r="K2137" s="1">
        <v>600704</v>
      </c>
    </row>
    <row r="2138" spans="9:11">
      <c r="I2138" s="1">
        <v>600705</v>
      </c>
      <c r="J2138" s="1" t="s">
        <v>2316</v>
      </c>
      <c r="K2138" s="1">
        <v>600705</v>
      </c>
    </row>
    <row r="2139" spans="9:11">
      <c r="I2139" s="1">
        <v>600706</v>
      </c>
      <c r="J2139" s="1" t="s">
        <v>2317</v>
      </c>
      <c r="K2139" s="1">
        <v>600706</v>
      </c>
    </row>
    <row r="2140" spans="9:11">
      <c r="I2140" s="1">
        <v>600707</v>
      </c>
      <c r="J2140" s="1" t="s">
        <v>2318</v>
      </c>
      <c r="K2140" s="1">
        <v>600707</v>
      </c>
    </row>
    <row r="2141" spans="9:11">
      <c r="I2141" s="1">
        <v>600708</v>
      </c>
      <c r="J2141" s="1" t="s">
        <v>2319</v>
      </c>
      <c r="K2141" s="1">
        <v>600708</v>
      </c>
    </row>
    <row r="2142" spans="9:11">
      <c r="I2142" s="1">
        <v>600709</v>
      </c>
      <c r="J2142" s="1" t="s">
        <v>2320</v>
      </c>
      <c r="K2142" s="1">
        <v>600709</v>
      </c>
    </row>
    <row r="2143" spans="9:11">
      <c r="I2143" s="1">
        <v>600710</v>
      </c>
      <c r="J2143" s="1" t="s">
        <v>2321</v>
      </c>
      <c r="K2143" s="1">
        <v>600710</v>
      </c>
    </row>
    <row r="2144" spans="9:11">
      <c r="I2144" s="1">
        <v>600711</v>
      </c>
      <c r="J2144" s="1" t="s">
        <v>2322</v>
      </c>
      <c r="K2144" s="1">
        <v>600711</v>
      </c>
    </row>
    <row r="2145" spans="9:11">
      <c r="I2145" s="1">
        <v>600712</v>
      </c>
      <c r="J2145" s="1" t="s">
        <v>2323</v>
      </c>
      <c r="K2145" s="1">
        <v>600712</v>
      </c>
    </row>
    <row r="2146" spans="9:11">
      <c r="I2146" s="1">
        <v>600713</v>
      </c>
      <c r="J2146" s="1" t="s">
        <v>2324</v>
      </c>
      <c r="K2146" s="1">
        <v>600713</v>
      </c>
    </row>
    <row r="2147" spans="9:11">
      <c r="I2147" s="1">
        <v>600714</v>
      </c>
      <c r="J2147" s="1" t="s">
        <v>2325</v>
      </c>
      <c r="K2147" s="1">
        <v>600714</v>
      </c>
    </row>
    <row r="2148" spans="9:11">
      <c r="I2148" s="1">
        <v>600715</v>
      </c>
      <c r="J2148" s="1" t="s">
        <v>2326</v>
      </c>
      <c r="K2148" s="1">
        <v>600715</v>
      </c>
    </row>
    <row r="2149" spans="9:11">
      <c r="I2149" s="1">
        <v>600750</v>
      </c>
      <c r="J2149" s="1" t="s">
        <v>2327</v>
      </c>
      <c r="K2149" s="1">
        <v>600750</v>
      </c>
    </row>
    <row r="2150" spans="9:11">
      <c r="I2150" s="1">
        <v>600751</v>
      </c>
      <c r="J2150" s="1" t="s">
        <v>1610</v>
      </c>
      <c r="K2150" s="1">
        <v>600751</v>
      </c>
    </row>
    <row r="2151" spans="9:11">
      <c r="I2151" s="1">
        <v>600752</v>
      </c>
      <c r="J2151" s="1" t="s">
        <v>1593</v>
      </c>
      <c r="K2151" s="1">
        <v>600752</v>
      </c>
    </row>
    <row r="2152" spans="9:11">
      <c r="I2152" s="1">
        <v>600753</v>
      </c>
      <c r="J2152" s="1" t="s">
        <v>2328</v>
      </c>
      <c r="K2152" s="1">
        <v>600753</v>
      </c>
    </row>
    <row r="2153" spans="9:11">
      <c r="I2153" s="1">
        <v>600760</v>
      </c>
      <c r="J2153" s="1" t="s">
        <v>2306</v>
      </c>
      <c r="K2153" s="1">
        <v>600760</v>
      </c>
    </row>
    <row r="2154" spans="9:11">
      <c r="I2154" s="1">
        <v>600800</v>
      </c>
      <c r="J2154" s="1" t="s">
        <v>2329</v>
      </c>
      <c r="K2154" s="1">
        <v>600800</v>
      </c>
    </row>
    <row r="2155" spans="9:11">
      <c r="I2155" s="1">
        <v>600801</v>
      </c>
      <c r="J2155" s="1" t="s">
        <v>2330</v>
      </c>
      <c r="K2155" s="1">
        <v>600801</v>
      </c>
    </row>
    <row r="2156" spans="9:11">
      <c r="I2156" s="1">
        <v>600802</v>
      </c>
      <c r="J2156" s="1" t="s">
        <v>2331</v>
      </c>
      <c r="K2156" s="1">
        <v>600802</v>
      </c>
    </row>
    <row r="2157" spans="9:11">
      <c r="I2157" s="1">
        <v>431019</v>
      </c>
      <c r="J2157" s="1" t="s">
        <v>2332</v>
      </c>
      <c r="K2157" s="1">
        <v>431019</v>
      </c>
    </row>
    <row r="2158" spans="9:11">
      <c r="I2158" s="1">
        <v>459800</v>
      </c>
      <c r="J2158" s="1" t="s">
        <v>2333</v>
      </c>
      <c r="K2158" s="1">
        <v>459800</v>
      </c>
    </row>
    <row r="2159" spans="9:11">
      <c r="I2159" s="1">
        <v>459801</v>
      </c>
      <c r="J2159" s="1" t="s">
        <v>2334</v>
      </c>
      <c r="K2159" s="1">
        <v>459801</v>
      </c>
    </row>
    <row r="2160" spans="9:11">
      <c r="I2160" s="1">
        <v>459802</v>
      </c>
      <c r="J2160" s="1" t="s">
        <v>2335</v>
      </c>
      <c r="K2160" s="1">
        <v>459802</v>
      </c>
    </row>
    <row r="2161" spans="9:11">
      <c r="I2161" s="1">
        <v>459803</v>
      </c>
      <c r="J2161" s="1" t="s">
        <v>2336</v>
      </c>
      <c r="K2161" s="1">
        <v>459803</v>
      </c>
    </row>
    <row r="2162" spans="9:11">
      <c r="I2162" s="1">
        <v>459804</v>
      </c>
      <c r="J2162" s="1" t="s">
        <v>2337</v>
      </c>
      <c r="K2162" s="1">
        <v>459804</v>
      </c>
    </row>
    <row r="2163" spans="9:11">
      <c r="I2163" s="1">
        <v>480000</v>
      </c>
      <c r="J2163" s="1" t="s">
        <v>2338</v>
      </c>
      <c r="K2163" s="1">
        <v>480000</v>
      </c>
    </row>
    <row r="2164" spans="9:11">
      <c r="I2164" s="1">
        <v>490001</v>
      </c>
      <c r="J2164" s="1" t="s">
        <v>2339</v>
      </c>
      <c r="K2164" s="1">
        <v>490001</v>
      </c>
    </row>
    <row r="2165" spans="9:11">
      <c r="I2165" s="1">
        <v>490100</v>
      </c>
      <c r="J2165" s="1" t="s">
        <v>2340</v>
      </c>
      <c r="K2165" s="1">
        <v>490100</v>
      </c>
    </row>
    <row r="2166" spans="9:11">
      <c r="I2166" s="1">
        <v>490101</v>
      </c>
      <c r="J2166" s="1" t="s">
        <v>2341</v>
      </c>
      <c r="K2166" s="1">
        <v>490101</v>
      </c>
    </row>
    <row r="2167" spans="9:11">
      <c r="I2167" s="1">
        <v>490102</v>
      </c>
      <c r="J2167" s="1" t="s">
        <v>2342</v>
      </c>
      <c r="K2167" s="1">
        <v>490102</v>
      </c>
    </row>
    <row r="2168" spans="9:11">
      <c r="I2168" s="1">
        <v>490103</v>
      </c>
      <c r="J2168" s="1" t="s">
        <v>2343</v>
      </c>
      <c r="K2168" s="1">
        <v>490103</v>
      </c>
    </row>
    <row r="2169" spans="9:11">
      <c r="I2169" s="1">
        <v>490104</v>
      </c>
      <c r="J2169" s="1" t="s">
        <v>2344</v>
      </c>
      <c r="K2169" s="1">
        <v>490104</v>
      </c>
    </row>
    <row r="2170" spans="9:11">
      <c r="I2170" s="1">
        <v>490105</v>
      </c>
      <c r="J2170" s="1" t="s">
        <v>2345</v>
      </c>
      <c r="K2170" s="1">
        <v>490105</v>
      </c>
    </row>
    <row r="2171" spans="9:11">
      <c r="I2171" s="1">
        <v>490106</v>
      </c>
      <c r="J2171" s="1" t="s">
        <v>2346</v>
      </c>
      <c r="K2171" s="1">
        <v>490106</v>
      </c>
    </row>
    <row r="2172" spans="9:11">
      <c r="I2172" s="1">
        <v>490107</v>
      </c>
      <c r="J2172" s="1" t="s">
        <v>2347</v>
      </c>
      <c r="K2172" s="1">
        <v>490107</v>
      </c>
    </row>
    <row r="2173" spans="9:11">
      <c r="I2173" s="1">
        <v>490108</v>
      </c>
      <c r="J2173" s="1" t="s">
        <v>2348</v>
      </c>
      <c r="K2173" s="1">
        <v>490108</v>
      </c>
    </row>
    <row r="2174" spans="9:11">
      <c r="I2174" s="1">
        <v>490109</v>
      </c>
      <c r="J2174" s="1" t="s">
        <v>2349</v>
      </c>
      <c r="K2174" s="1">
        <v>490109</v>
      </c>
    </row>
    <row r="2175" spans="9:11">
      <c r="I2175" s="1">
        <v>490110</v>
      </c>
      <c r="J2175" s="1" t="s">
        <v>2350</v>
      </c>
      <c r="K2175" s="1">
        <v>490110</v>
      </c>
    </row>
    <row r="2176" spans="9:11">
      <c r="I2176" s="1">
        <v>490111</v>
      </c>
      <c r="J2176" s="1" t="s">
        <v>2351</v>
      </c>
      <c r="K2176" s="1">
        <v>490111</v>
      </c>
    </row>
    <row r="2177" spans="9:11">
      <c r="I2177" s="1">
        <v>490112</v>
      </c>
      <c r="J2177" s="1" t="s">
        <v>2352</v>
      </c>
      <c r="K2177" s="1">
        <v>490112</v>
      </c>
    </row>
    <row r="2178" spans="9:11">
      <c r="I2178" s="1">
        <v>490113</v>
      </c>
      <c r="J2178" s="1" t="s">
        <v>2353</v>
      </c>
      <c r="K2178" s="1">
        <v>490113</v>
      </c>
    </row>
    <row r="2179" spans="9:11">
      <c r="I2179" s="1">
        <v>490200</v>
      </c>
      <c r="J2179" s="1" t="s">
        <v>2354</v>
      </c>
      <c r="K2179" s="1">
        <v>490200</v>
      </c>
    </row>
    <row r="2180" spans="9:11">
      <c r="I2180" s="1">
        <v>490201</v>
      </c>
      <c r="J2180" s="1" t="s">
        <v>2355</v>
      </c>
      <c r="K2180" s="1">
        <v>490201</v>
      </c>
    </row>
    <row r="2181" spans="9:11">
      <c r="I2181" s="1">
        <v>490202</v>
      </c>
      <c r="J2181" s="1" t="s">
        <v>2356</v>
      </c>
      <c r="K2181" s="1">
        <v>490202</v>
      </c>
    </row>
    <row r="2182" spans="9:11">
      <c r="I2182" s="1">
        <v>490203</v>
      </c>
      <c r="J2182" s="1" t="s">
        <v>2357</v>
      </c>
      <c r="K2182" s="1">
        <v>490203</v>
      </c>
    </row>
    <row r="2183" spans="9:11">
      <c r="I2183" s="1">
        <v>490204</v>
      </c>
      <c r="J2183" s="1" t="s">
        <v>2358</v>
      </c>
      <c r="K2183" s="1">
        <v>490204</v>
      </c>
    </row>
    <row r="2184" spans="9:11">
      <c r="I2184" s="1">
        <v>490205</v>
      </c>
      <c r="J2184" s="1" t="s">
        <v>2359</v>
      </c>
      <c r="K2184" s="1">
        <v>490205</v>
      </c>
    </row>
    <row r="2185" spans="9:11">
      <c r="I2185" s="1">
        <v>490206</v>
      </c>
      <c r="J2185" s="1" t="s">
        <v>2360</v>
      </c>
      <c r="K2185" s="1">
        <v>490206</v>
      </c>
    </row>
    <row r="2186" spans="9:11">
      <c r="I2186" s="1">
        <v>490207</v>
      </c>
      <c r="J2186" s="1" t="s">
        <v>2361</v>
      </c>
      <c r="K2186" s="1">
        <v>490207</v>
      </c>
    </row>
    <row r="2187" spans="9:11">
      <c r="I2187" s="1">
        <v>490210</v>
      </c>
      <c r="J2187" s="1" t="s">
        <v>2362</v>
      </c>
      <c r="K2187" s="1">
        <v>490210</v>
      </c>
    </row>
    <row r="2188" spans="9:11">
      <c r="I2188" s="1">
        <v>490211</v>
      </c>
      <c r="J2188" s="1" t="s">
        <v>2363</v>
      </c>
      <c r="K2188" s="1">
        <v>490211</v>
      </c>
    </row>
    <row r="2189" spans="9:11">
      <c r="I2189" s="1">
        <v>490212</v>
      </c>
      <c r="J2189" s="1" t="s">
        <v>2364</v>
      </c>
      <c r="K2189" s="1">
        <v>490212</v>
      </c>
    </row>
    <row r="2190" spans="9:11">
      <c r="I2190" s="1">
        <v>490213</v>
      </c>
      <c r="J2190" s="1" t="s">
        <v>2365</v>
      </c>
      <c r="K2190" s="1">
        <v>490213</v>
      </c>
    </row>
    <row r="2191" spans="9:11">
      <c r="I2191" s="1">
        <v>490214</v>
      </c>
      <c r="J2191" s="1" t="s">
        <v>2212</v>
      </c>
      <c r="K2191" s="1">
        <v>490214</v>
      </c>
    </row>
    <row r="2192" spans="9:11">
      <c r="I2192" s="1">
        <v>490215</v>
      </c>
      <c r="J2192" s="1" t="s">
        <v>2213</v>
      </c>
      <c r="K2192" s="1">
        <v>490215</v>
      </c>
    </row>
    <row r="2193" spans="9:11">
      <c r="I2193" s="1">
        <v>490216</v>
      </c>
      <c r="J2193" s="1" t="s">
        <v>2366</v>
      </c>
      <c r="K2193" s="1">
        <v>490216</v>
      </c>
    </row>
    <row r="2194" spans="9:11">
      <c r="I2194" s="1">
        <v>490217</v>
      </c>
      <c r="J2194" s="1" t="s">
        <v>2367</v>
      </c>
      <c r="K2194" s="1">
        <v>490217</v>
      </c>
    </row>
    <row r="2195" spans="9:11">
      <c r="I2195" s="1">
        <v>490218</v>
      </c>
      <c r="J2195" s="1" t="s">
        <v>2368</v>
      </c>
      <c r="K2195" s="1">
        <v>490218</v>
      </c>
    </row>
    <row r="2196" spans="9:11">
      <c r="I2196" s="1">
        <v>490219</v>
      </c>
      <c r="J2196" s="1" t="s">
        <v>2369</v>
      </c>
      <c r="K2196" s="1">
        <v>490219</v>
      </c>
    </row>
    <row r="2197" spans="9:11">
      <c r="I2197" s="1">
        <v>490220</v>
      </c>
      <c r="J2197" s="1" t="s">
        <v>2234</v>
      </c>
      <c r="K2197" s="1">
        <v>490220</v>
      </c>
    </row>
    <row r="2198" spans="9:11">
      <c r="I2198" s="1">
        <v>490221</v>
      </c>
      <c r="J2198" s="1" t="s">
        <v>2235</v>
      </c>
      <c r="K2198" s="1">
        <v>490221</v>
      </c>
    </row>
    <row r="2199" spans="9:11">
      <c r="I2199" s="1">
        <v>490230</v>
      </c>
      <c r="J2199" s="1" t="s">
        <v>1709</v>
      </c>
      <c r="K2199" s="1">
        <v>490230</v>
      </c>
    </row>
    <row r="2200" spans="9:11">
      <c r="I2200" s="1">
        <v>490300</v>
      </c>
      <c r="J2200" s="1" t="s">
        <v>2370</v>
      </c>
      <c r="K2200" s="1">
        <v>490300</v>
      </c>
    </row>
    <row r="2201" spans="9:11">
      <c r="I2201" s="1">
        <v>490301</v>
      </c>
      <c r="J2201" s="1" t="s">
        <v>2371</v>
      </c>
      <c r="K2201" s="1">
        <v>490301</v>
      </c>
    </row>
    <row r="2202" spans="9:11">
      <c r="I2202" s="1">
        <v>490302</v>
      </c>
      <c r="J2202" s="1" t="s">
        <v>2372</v>
      </c>
      <c r="K2202" s="1">
        <v>490302</v>
      </c>
    </row>
    <row r="2203" spans="9:11">
      <c r="I2203" s="1">
        <v>490303</v>
      </c>
      <c r="J2203" s="1" t="s">
        <v>2373</v>
      </c>
      <c r="K2203" s="1">
        <v>490303</v>
      </c>
    </row>
    <row r="2204" spans="9:11">
      <c r="I2204" s="1">
        <v>490304</v>
      </c>
      <c r="J2204" s="1" t="s">
        <v>2374</v>
      </c>
      <c r="K2204" s="1">
        <v>490304</v>
      </c>
    </row>
    <row r="2205" spans="9:11">
      <c r="I2205" s="1">
        <v>490305</v>
      </c>
      <c r="J2205" s="1" t="s">
        <v>2375</v>
      </c>
      <c r="K2205" s="1">
        <v>490305</v>
      </c>
    </row>
    <row r="2206" spans="9:11">
      <c r="I2206" s="1">
        <v>490306</v>
      </c>
      <c r="J2206" s="1" t="s">
        <v>2376</v>
      </c>
      <c r="K2206" s="1">
        <v>490306</v>
      </c>
    </row>
    <row r="2207" spans="9:11">
      <c r="I2207" s="1">
        <v>490310</v>
      </c>
      <c r="J2207" s="1" t="s">
        <v>2377</v>
      </c>
      <c r="K2207" s="1">
        <v>490310</v>
      </c>
    </row>
    <row r="2208" spans="9:11">
      <c r="I2208" s="1">
        <v>490311</v>
      </c>
      <c r="J2208" s="1" t="s">
        <v>2378</v>
      </c>
      <c r="K2208" s="1">
        <v>490311</v>
      </c>
    </row>
    <row r="2209" spans="9:11">
      <c r="I2209" s="1">
        <v>490312</v>
      </c>
      <c r="J2209" s="1" t="s">
        <v>2379</v>
      </c>
      <c r="K2209" s="1">
        <v>490312</v>
      </c>
    </row>
    <row r="2210" spans="9:11">
      <c r="I2210" s="1">
        <v>490313</v>
      </c>
      <c r="J2210" s="1" t="s">
        <v>2380</v>
      </c>
      <c r="K2210" s="1">
        <v>490313</v>
      </c>
    </row>
    <row r="2211" spans="9:11">
      <c r="I2211" s="1">
        <v>490314</v>
      </c>
      <c r="J2211" s="1" t="s">
        <v>2381</v>
      </c>
      <c r="K2211" s="1">
        <v>490314</v>
      </c>
    </row>
    <row r="2212" spans="9:11">
      <c r="I2212" s="1">
        <v>490315</v>
      </c>
      <c r="J2212" s="1" t="s">
        <v>2382</v>
      </c>
      <c r="K2212" s="1">
        <v>490315</v>
      </c>
    </row>
    <row r="2213" spans="9:11">
      <c r="I2213" s="1">
        <v>490316</v>
      </c>
      <c r="J2213" s="1" t="s">
        <v>2383</v>
      </c>
      <c r="K2213" s="1">
        <v>490316</v>
      </c>
    </row>
    <row r="2214" spans="9:11">
      <c r="I2214" s="1">
        <v>490317</v>
      </c>
      <c r="J2214" s="1" t="s">
        <v>2384</v>
      </c>
      <c r="K2214" s="1">
        <v>490317</v>
      </c>
    </row>
    <row r="2215" spans="9:11">
      <c r="I2215" s="1">
        <v>490318</v>
      </c>
      <c r="J2215" s="1" t="s">
        <v>2385</v>
      </c>
      <c r="K2215" s="1">
        <v>490318</v>
      </c>
    </row>
    <row r="2216" spans="9:11">
      <c r="I2216" s="1">
        <v>490319</v>
      </c>
      <c r="J2216" s="1" t="s">
        <v>2386</v>
      </c>
      <c r="K2216" s="1">
        <v>490319</v>
      </c>
    </row>
    <row r="2217" spans="9:11">
      <c r="I2217" s="1">
        <v>490320</v>
      </c>
      <c r="J2217" s="1" t="s">
        <v>2387</v>
      </c>
      <c r="K2217" s="1">
        <v>490320</v>
      </c>
    </row>
    <row r="2218" spans="9:11">
      <c r="I2218" s="1">
        <v>490321</v>
      </c>
      <c r="J2218" s="1" t="s">
        <v>2388</v>
      </c>
      <c r="K2218" s="1">
        <v>490321</v>
      </c>
    </row>
    <row r="2219" spans="9:11">
      <c r="I2219" s="1">
        <v>490322</v>
      </c>
      <c r="J2219" s="1" t="s">
        <v>2389</v>
      </c>
      <c r="K2219" s="1">
        <v>490322</v>
      </c>
    </row>
    <row r="2220" spans="9:11">
      <c r="I2220" s="1">
        <v>490323</v>
      </c>
      <c r="J2220" s="1" t="s">
        <v>2390</v>
      </c>
      <c r="K2220" s="1">
        <v>490323</v>
      </c>
    </row>
    <row r="2221" spans="9:11">
      <c r="I2221" s="1">
        <v>490324</v>
      </c>
      <c r="J2221" s="1" t="s">
        <v>2391</v>
      </c>
      <c r="K2221" s="1">
        <v>490324</v>
      </c>
    </row>
    <row r="2222" spans="9:11">
      <c r="I2222" s="1">
        <v>490325</v>
      </c>
      <c r="J2222" s="1" t="s">
        <v>2392</v>
      </c>
      <c r="K2222" s="1">
        <v>490325</v>
      </c>
    </row>
    <row r="2223" spans="9:11">
      <c r="I2223" s="1">
        <v>490326</v>
      </c>
      <c r="J2223" s="1" t="s">
        <v>2270</v>
      </c>
      <c r="K2223" s="1">
        <v>490326</v>
      </c>
    </row>
    <row r="2224" spans="9:11">
      <c r="I2224" s="1">
        <v>490327</v>
      </c>
      <c r="J2224" s="1" t="s">
        <v>2393</v>
      </c>
      <c r="K2224" s="1">
        <v>490327</v>
      </c>
    </row>
    <row r="2225" spans="9:11">
      <c r="I2225" s="1">
        <v>490400</v>
      </c>
      <c r="J2225" s="1" t="s">
        <v>2035</v>
      </c>
      <c r="K2225" s="1">
        <v>490400</v>
      </c>
    </row>
    <row r="2226" spans="9:11">
      <c r="I2226" s="1">
        <v>490401</v>
      </c>
      <c r="J2226" s="1" t="s">
        <v>2394</v>
      </c>
      <c r="K2226" s="1">
        <v>490401</v>
      </c>
    </row>
    <row r="2227" spans="9:11">
      <c r="I2227" s="1">
        <v>490402</v>
      </c>
      <c r="J2227" s="1" t="s">
        <v>2395</v>
      </c>
      <c r="K2227" s="1">
        <v>490402</v>
      </c>
    </row>
    <row r="2228" spans="9:11">
      <c r="I2228" s="1">
        <v>490502</v>
      </c>
      <c r="J2228" s="1" t="s">
        <v>2396</v>
      </c>
      <c r="K2228" s="1">
        <v>490502</v>
      </c>
    </row>
    <row r="2229" spans="9:11">
      <c r="I2229" s="1">
        <v>490503</v>
      </c>
      <c r="J2229" s="1" t="s">
        <v>2397</v>
      </c>
      <c r="K2229" s="1">
        <v>490503</v>
      </c>
    </row>
    <row r="2230" spans="9:11">
      <c r="I2230" s="1">
        <v>490900</v>
      </c>
      <c r="J2230" s="1" t="s">
        <v>2398</v>
      </c>
      <c r="K2230" s="1">
        <v>490900</v>
      </c>
    </row>
    <row r="2231" spans="9:11">
      <c r="I2231" s="1">
        <v>490901</v>
      </c>
      <c r="J2231" s="1" t="s">
        <v>2399</v>
      </c>
      <c r="K2231" s="1">
        <v>490901</v>
      </c>
    </row>
    <row r="2232" spans="9:11">
      <c r="I2232" s="1">
        <v>490902</v>
      </c>
      <c r="J2232" s="1" t="s">
        <v>2400</v>
      </c>
      <c r="K2232" s="1">
        <v>490902</v>
      </c>
    </row>
    <row r="2233" spans="9:11">
      <c r="I2233" s="1">
        <v>495000</v>
      </c>
      <c r="J2233" s="1" t="s">
        <v>2401</v>
      </c>
      <c r="K2233" s="1">
        <v>495000</v>
      </c>
    </row>
    <row r="2234" spans="9:11">
      <c r="I2234" s="1">
        <v>495001</v>
      </c>
      <c r="J2234" s="1" t="s">
        <v>2402</v>
      </c>
      <c r="K2234" s="1">
        <v>495001</v>
      </c>
    </row>
    <row r="2235" spans="9:11">
      <c r="I2235" s="1">
        <v>495002</v>
      </c>
      <c r="J2235" s="1" t="s">
        <v>2403</v>
      </c>
      <c r="K2235" s="1">
        <v>495002</v>
      </c>
    </row>
    <row r="2236" spans="9:11">
      <c r="I2236" s="1">
        <v>495003</v>
      </c>
      <c r="J2236" s="1" t="s">
        <v>2404</v>
      </c>
      <c r="K2236" s="1">
        <v>495003</v>
      </c>
    </row>
    <row r="2237" spans="9:11">
      <c r="I2237" s="1">
        <v>495004</v>
      </c>
      <c r="J2237" s="1" t="s">
        <v>2405</v>
      </c>
      <c r="K2237" s="1">
        <v>495004</v>
      </c>
    </row>
    <row r="2238" spans="9:11">
      <c r="I2238" s="1">
        <v>495005</v>
      </c>
      <c r="J2238" s="1" t="s">
        <v>2406</v>
      </c>
      <c r="K2238" s="1">
        <v>495005</v>
      </c>
    </row>
    <row r="2239" spans="9:11">
      <c r="I2239" s="1">
        <v>495006</v>
      </c>
      <c r="J2239" s="1" t="s">
        <v>2407</v>
      </c>
      <c r="K2239" s="1">
        <v>495006</v>
      </c>
    </row>
    <row r="2240" spans="9:11">
      <c r="I2240" s="1">
        <v>495007</v>
      </c>
      <c r="J2240" s="1" t="s">
        <v>2408</v>
      </c>
      <c r="K2240" s="1">
        <v>495007</v>
      </c>
    </row>
    <row r="2241" spans="9:11">
      <c r="I2241" s="1">
        <v>495008</v>
      </c>
      <c r="J2241" s="1" t="s">
        <v>2409</v>
      </c>
      <c r="K2241" s="1">
        <v>495008</v>
      </c>
    </row>
    <row r="2242" spans="9:11">
      <c r="I2242" s="1">
        <v>495009</v>
      </c>
      <c r="J2242" s="1" t="s">
        <v>2410</v>
      </c>
      <c r="K2242" s="1">
        <v>495009</v>
      </c>
    </row>
    <row r="2243" spans="9:11">
      <c r="I2243" s="1">
        <v>495010</v>
      </c>
      <c r="J2243" s="1" t="s">
        <v>2411</v>
      </c>
      <c r="K2243" s="1">
        <v>495010</v>
      </c>
    </row>
    <row r="2244" spans="9:11">
      <c r="I2244" s="1">
        <v>495011</v>
      </c>
      <c r="J2244" s="1" t="s">
        <v>2412</v>
      </c>
      <c r="K2244" s="1">
        <v>495011</v>
      </c>
    </row>
    <row r="2245" spans="9:11">
      <c r="I2245" s="1">
        <v>495012</v>
      </c>
      <c r="J2245" s="1" t="s">
        <v>2413</v>
      </c>
      <c r="K2245" s="1">
        <v>495012</v>
      </c>
    </row>
    <row r="2246" spans="9:11">
      <c r="I2246" s="1">
        <v>495013</v>
      </c>
      <c r="J2246" s="1" t="s">
        <v>2414</v>
      </c>
      <c r="K2246" s="1">
        <v>495013</v>
      </c>
    </row>
    <row r="2247" spans="9:11">
      <c r="I2247" s="1">
        <v>495014</v>
      </c>
      <c r="J2247" s="1" t="s">
        <v>2415</v>
      </c>
      <c r="K2247" s="1">
        <v>495014</v>
      </c>
    </row>
    <row r="2248" spans="9:11">
      <c r="I2248" s="1">
        <v>495015</v>
      </c>
      <c r="J2248" s="1" t="s">
        <v>2416</v>
      </c>
      <c r="K2248" s="1">
        <v>495015</v>
      </c>
    </row>
    <row r="2249" spans="9:11">
      <c r="I2249" s="1">
        <v>495016</v>
      </c>
      <c r="J2249" s="1" t="s">
        <v>2417</v>
      </c>
      <c r="K2249" s="1">
        <v>495016</v>
      </c>
    </row>
    <row r="2250" spans="9:11">
      <c r="I2250" s="1">
        <v>495017</v>
      </c>
      <c r="J2250" s="1" t="s">
        <v>2418</v>
      </c>
      <c r="K2250" s="1">
        <v>495017</v>
      </c>
    </row>
    <row r="2251" spans="9:11">
      <c r="I2251" s="1">
        <v>499001</v>
      </c>
      <c r="J2251" s="1" t="s">
        <v>2419</v>
      </c>
      <c r="K2251" s="1">
        <v>499001</v>
      </c>
    </row>
    <row r="2252" spans="9:11">
      <c r="I2252" s="1">
        <v>499002</v>
      </c>
      <c r="J2252" s="1" t="s">
        <v>2420</v>
      </c>
      <c r="K2252" s="1">
        <v>499002</v>
      </c>
    </row>
    <row r="2253" spans="9:11">
      <c r="I2253" s="1">
        <v>499003</v>
      </c>
      <c r="J2253" s="1" t="s">
        <v>2421</v>
      </c>
      <c r="K2253" s="1">
        <v>499003</v>
      </c>
    </row>
    <row r="2254" spans="9:11">
      <c r="I2254" s="1">
        <v>499004</v>
      </c>
      <c r="J2254" s="1" t="s">
        <v>2422</v>
      </c>
      <c r="K2254" s="1">
        <v>499004</v>
      </c>
    </row>
    <row r="2255" spans="9:11">
      <c r="I2255" s="1">
        <v>499005</v>
      </c>
      <c r="J2255" s="1" t="s">
        <v>2423</v>
      </c>
      <c r="K2255" s="1">
        <v>499005</v>
      </c>
    </row>
    <row r="2256" spans="9:11">
      <c r="I2256" s="1">
        <v>499006</v>
      </c>
      <c r="J2256" s="1" t="s">
        <v>2424</v>
      </c>
      <c r="K2256" s="1">
        <v>499006</v>
      </c>
    </row>
    <row r="2257" spans="9:11">
      <c r="I2257" s="1">
        <v>499007</v>
      </c>
      <c r="J2257" s="1" t="s">
        <v>2425</v>
      </c>
      <c r="K2257" s="1">
        <v>499007</v>
      </c>
    </row>
    <row r="2258" spans="9:11">
      <c r="I2258" s="1">
        <v>499008</v>
      </c>
      <c r="J2258" s="1" t="s">
        <v>2426</v>
      </c>
      <c r="K2258" s="1">
        <v>499008</v>
      </c>
    </row>
    <row r="2259" spans="9:11">
      <c r="I2259" s="1">
        <v>499009</v>
      </c>
      <c r="J2259" s="1" t="s">
        <v>2427</v>
      </c>
      <c r="K2259" s="1">
        <v>499009</v>
      </c>
    </row>
    <row r="2260" spans="9:11">
      <c r="I2260" s="1">
        <v>499010</v>
      </c>
      <c r="J2260" s="1" t="s">
        <v>2428</v>
      </c>
      <c r="K2260" s="1">
        <v>499010</v>
      </c>
    </row>
    <row r="2261" spans="9:11">
      <c r="I2261" s="1">
        <v>499011</v>
      </c>
      <c r="J2261" s="1" t="s">
        <v>2429</v>
      </c>
      <c r="K2261" s="1">
        <v>499011</v>
      </c>
    </row>
    <row r="2262" spans="9:11">
      <c r="I2262" s="1">
        <v>499012</v>
      </c>
      <c r="J2262" s="1" t="s">
        <v>2430</v>
      </c>
      <c r="K2262" s="1">
        <v>499012</v>
      </c>
    </row>
    <row r="2263" spans="9:11">
      <c r="I2263" s="1">
        <v>499013</v>
      </c>
      <c r="J2263" s="1" t="s">
        <v>2431</v>
      </c>
      <c r="K2263" s="1">
        <v>499013</v>
      </c>
    </row>
    <row r="2264" spans="9:11">
      <c r="I2264" s="1">
        <v>499014</v>
      </c>
      <c r="J2264" s="1" t="s">
        <v>2432</v>
      </c>
      <c r="K2264" s="1">
        <v>499014</v>
      </c>
    </row>
    <row r="2265" spans="9:11">
      <c r="I2265" s="1">
        <v>499015</v>
      </c>
      <c r="J2265" s="1" t="s">
        <v>2433</v>
      </c>
      <c r="K2265" s="1">
        <v>499015</v>
      </c>
    </row>
    <row r="2266" spans="9:11">
      <c r="I2266" s="1">
        <v>499016</v>
      </c>
      <c r="J2266" s="1" t="s">
        <v>2434</v>
      </c>
      <c r="K2266" s="1">
        <v>499016</v>
      </c>
    </row>
    <row r="2267" spans="9:11">
      <c r="I2267" s="1">
        <v>499017</v>
      </c>
      <c r="J2267" s="1" t="s">
        <v>2435</v>
      </c>
      <c r="K2267" s="1">
        <v>499017</v>
      </c>
    </row>
    <row r="2268" spans="9:11">
      <c r="I2268" s="8" t="s">
        <v>2441</v>
      </c>
      <c r="J2268" s="1" t="s">
        <v>14</v>
      </c>
      <c r="K2268" s="8">
        <v>801035</v>
      </c>
    </row>
    <row r="2269" spans="9:11">
      <c r="I2269" s="1" t="s">
        <v>2442</v>
      </c>
      <c r="J2269" s="1" t="s">
        <v>2090</v>
      </c>
      <c r="K2269" s="1">
        <v>801050</v>
      </c>
    </row>
    <row r="2270" spans="9:11">
      <c r="I2270" s="1" t="s">
        <v>2443</v>
      </c>
      <c r="J2270" s="1" t="s">
        <v>2064</v>
      </c>
      <c r="K2270" s="1">
        <v>801018</v>
      </c>
    </row>
    <row r="2271" spans="9:11">
      <c r="I2271" s="1" t="s">
        <v>2444</v>
      </c>
      <c r="J2271" s="1" t="s">
        <v>334</v>
      </c>
      <c r="K2271" s="1">
        <v>801063</v>
      </c>
    </row>
    <row r="2272" spans="9:11">
      <c r="I2272" s="1" t="s">
        <v>2445</v>
      </c>
      <c r="J2272" s="1" t="s">
        <v>11</v>
      </c>
      <c r="K2272" s="1">
        <v>800304</v>
      </c>
    </row>
    <row r="2273" spans="9:11">
      <c r="I2273" s="1" t="s">
        <v>2446</v>
      </c>
      <c r="J2273" s="1" t="s">
        <v>326</v>
      </c>
      <c r="K2273" s="1">
        <v>801053</v>
      </c>
    </row>
    <row r="2274" spans="9:11">
      <c r="I2274" s="1" t="s">
        <v>2447</v>
      </c>
      <c r="J2274" s="1" t="s">
        <v>2091</v>
      </c>
      <c r="K2274" s="1">
        <v>801055</v>
      </c>
    </row>
    <row r="2275" spans="9:11">
      <c r="I2275" s="1" t="s">
        <v>2448</v>
      </c>
      <c r="J2275" s="1" t="s">
        <v>327</v>
      </c>
      <c r="K2275" s="1">
        <v>801054</v>
      </c>
    </row>
    <row r="2276" spans="9:11">
      <c r="I2276" s="1" t="s">
        <v>2449</v>
      </c>
      <c r="J2276" s="1" t="s">
        <v>318</v>
      </c>
      <c r="K2276" s="1">
        <v>800600</v>
      </c>
    </row>
    <row r="2277" spans="9:11">
      <c r="I2277" s="1" t="s">
        <v>2450</v>
      </c>
      <c r="J2277" s="1" t="s">
        <v>319</v>
      </c>
      <c r="K2277" s="1">
        <v>801019</v>
      </c>
    </row>
    <row r="2278" spans="9:11">
      <c r="I2278" s="1" t="s">
        <v>2451</v>
      </c>
      <c r="J2278" s="1" t="s">
        <v>13</v>
      </c>
      <c r="K2278" s="1">
        <v>800311</v>
      </c>
    </row>
    <row r="2279" spans="9:11">
      <c r="I2279" s="1" t="s">
        <v>2452</v>
      </c>
      <c r="J2279" s="1" t="s">
        <v>2065</v>
      </c>
      <c r="K2279" s="1">
        <v>801021</v>
      </c>
    </row>
    <row r="2280" spans="9:11">
      <c r="I2280" s="1" t="s">
        <v>2453</v>
      </c>
      <c r="J2280" s="1" t="s">
        <v>214</v>
      </c>
      <c r="K2280" s="1">
        <v>420050</v>
      </c>
    </row>
    <row r="2281" spans="9:11">
      <c r="I2281" s="1" t="s">
        <v>2454</v>
      </c>
      <c r="J2281" s="1" t="s">
        <v>216</v>
      </c>
      <c r="K2281" s="1">
        <v>420070</v>
      </c>
    </row>
    <row r="2282" spans="9:11">
      <c r="I2282" s="1" t="s">
        <v>2455</v>
      </c>
      <c r="J2282" s="1" t="s">
        <v>10</v>
      </c>
      <c r="K2282" s="1">
        <v>800303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"/>
  <sheetViews>
    <sheetView workbookViewId="0">
      <selection sqref="A1:G2"/>
    </sheetView>
  </sheetViews>
  <sheetFormatPr defaultColWidth="8.85546875" defaultRowHeight="15"/>
  <cols>
    <col min="1" max="3" width="8.85546875" style="22"/>
    <col min="4" max="4" width="29.42578125" style="22" customWidth="1"/>
    <col min="5" max="5" width="9.7109375" style="23" bestFit="1" customWidth="1"/>
    <col min="6" max="6" width="9.42578125" style="24" bestFit="1" customWidth="1"/>
    <col min="7" max="7" width="9.28515625" style="24" bestFit="1" customWidth="1"/>
    <col min="8" max="12" width="8.85546875" style="22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M111"/>
  <sheetViews>
    <sheetView workbookViewId="0">
      <selection sqref="A1:G21"/>
    </sheetView>
  </sheetViews>
  <sheetFormatPr defaultColWidth="8.85546875" defaultRowHeight="15"/>
  <cols>
    <col min="1" max="1" width="8.85546875" style="77"/>
    <col min="2" max="2" width="15.85546875" style="77" customWidth="1"/>
    <col min="3" max="3" width="18" style="77" customWidth="1"/>
    <col min="4" max="4" width="8.85546875" style="77"/>
    <col min="5" max="5" width="10.42578125" style="78" bestFit="1" customWidth="1"/>
    <col min="6" max="6" width="12.42578125" style="79" bestFit="1" customWidth="1"/>
    <col min="7" max="7" width="10.42578125" style="79" bestFit="1" customWidth="1"/>
    <col min="8" max="8" width="8.85546875" style="77"/>
  </cols>
  <sheetData>
    <row r="1" spans="1:13">
      <c r="A1" s="25"/>
      <c r="B1" s="11"/>
      <c r="C1" s="12">
        <v>100530</v>
      </c>
      <c r="D1" s="11" t="e">
        <f>VLOOKUP(Form!E14,Sheet1!B:I,8,FALSE)</f>
        <v>#N/A</v>
      </c>
      <c r="E1" s="13">
        <f ca="1">Form!$B$15</f>
        <v>41789</v>
      </c>
      <c r="F1" s="14">
        <f>Form!$B$48</f>
        <v>0</v>
      </c>
      <c r="G1" s="11" t="str">
        <f>" "</f>
        <v xml:space="preserve"> </v>
      </c>
      <c r="I1" s="156" t="s">
        <v>2440</v>
      </c>
      <c r="J1" s="156"/>
      <c r="K1" s="156"/>
      <c r="L1" s="156"/>
      <c r="M1" s="156"/>
    </row>
    <row r="2" spans="1:13">
      <c r="A2" s="25" t="str">
        <f>IF(NOT(D2=" "),IF(OR(A3="X",A4="X",A5="X",A5="X",A6="X",A7="X",A8="X",A9="X",A10="X",A11="X",A12="X",A13="X",A14="X",A15="X",A16="X",A17="X",A18="X",A19="X",A20="X",A21="X",A22="X",)," ","X")," ")</f>
        <v xml:space="preserve"> </v>
      </c>
      <c r="B2" s="25" t="str">
        <f>IF(NOT(G2=" "),Form!A26," ")</f>
        <v xml:space="preserve"> </v>
      </c>
      <c r="C2" s="25" t="str">
        <f>IF(NOT(G2=" "),VLOOKUP(Form!C26,'Hidden List and Formulas'!I:K,3,FALSE)," ")</f>
        <v xml:space="preserve"> </v>
      </c>
      <c r="D2" s="25" t="str">
        <f>IF(NOT(G2=" "),Form!E26," ")</f>
        <v xml:space="preserve"> </v>
      </c>
      <c r="E2" s="26" t="str">
        <f>IF(G2=" ",IF(F2=" "," ",IF(Form!R26&gt;0,Form!R26,Form!$B$15)),IF(Form!R26&gt;0,Form!R26,Form!$B$15))</f>
        <v xml:space="preserve"> </v>
      </c>
      <c r="F2" s="27" t="str">
        <f>" "</f>
        <v xml:space="preserve"> </v>
      </c>
      <c r="G2" s="27" t="str">
        <f>IF(Form!Q26&gt;0,Form!Q26," ")</f>
        <v xml:space="preserve"> </v>
      </c>
      <c r="I2" s="40"/>
      <c r="J2" s="40"/>
      <c r="K2" s="40"/>
      <c r="L2" s="1"/>
      <c r="M2" s="1"/>
    </row>
    <row r="3" spans="1:13" ht="15" hidden="1" customHeight="1">
      <c r="A3" s="25" t="str">
        <f t="shared" ref="A3:A21" si="0">IF(NOT(D3=" "),IF(OR(A4="X",A5="X",A6="X",A6="X",A7="X",A8="X",A9="X",A10="X",A11="X",A12="X",A13="X",A14="X",A15="X",A16="X",A17="X",A18="X",A19="X",A20="X",A21="X",A22="X",A23="X",)," ","X")," ")</f>
        <v xml:space="preserve"> </v>
      </c>
      <c r="B3" s="25" t="str">
        <f>IF(NOT(G3=" "),Form!A27," ")</f>
        <v xml:space="preserve"> </v>
      </c>
      <c r="C3" s="25" t="str">
        <f>IF(NOT(G3=" "),VLOOKUP(Form!C27,'Hidden List and Formulas'!I:K,3,FALSE)," ")</f>
        <v xml:space="preserve"> </v>
      </c>
      <c r="D3" s="25" t="str">
        <f>IF(NOT(G3=" "),Form!E27," ")</f>
        <v xml:space="preserve"> </v>
      </c>
      <c r="E3" s="26" t="str">
        <f>IF(G3=" ",IF(F3=" "," ",IF(Form!R27&gt;0,Form!R27,Form!$B$15)),IF(Form!R27&gt;0,Form!R27,Form!$B$15))</f>
        <v xml:space="preserve"> </v>
      </c>
      <c r="F3" s="27" t="str">
        <f t="shared" ref="F3:F21" si="1">" "</f>
        <v xml:space="preserve"> </v>
      </c>
      <c r="G3" s="27" t="str">
        <f>IF(Form!Q27&gt;0,Form!Q27," ")</f>
        <v xml:space="preserve"> </v>
      </c>
      <c r="I3" s="39"/>
      <c r="J3" s="39"/>
      <c r="K3" s="39"/>
      <c r="L3" s="1"/>
      <c r="M3" s="1"/>
    </row>
    <row r="4" spans="1:13" ht="15" hidden="1" customHeight="1">
      <c r="A4" s="25" t="str">
        <f t="shared" si="0"/>
        <v xml:space="preserve"> </v>
      </c>
      <c r="B4" s="25" t="str">
        <f>IF(NOT(G4=" "),Form!A28," ")</f>
        <v xml:space="preserve"> </v>
      </c>
      <c r="C4" s="25" t="str">
        <f>IF(NOT(G4=" "),VLOOKUP(Form!C28,'Hidden List and Formulas'!I:K,3,FALSE)," ")</f>
        <v xml:space="preserve"> </v>
      </c>
      <c r="D4" s="25" t="str">
        <f>IF(NOT(G4=" "),Form!E28," ")</f>
        <v xml:space="preserve"> </v>
      </c>
      <c r="E4" s="26" t="str">
        <f>IF(G4=" ",IF(F4=" "," ",IF(Form!R28&gt;0,Form!R28,Form!$B$15)),IF(Form!R28&gt;0,Form!R28,Form!$B$15))</f>
        <v xml:space="preserve"> </v>
      </c>
      <c r="F4" s="27" t="str">
        <f t="shared" si="1"/>
        <v xml:space="preserve"> </v>
      </c>
      <c r="G4" s="27" t="str">
        <f>IF(Form!Q28&gt;0,Form!Q28," ")</f>
        <v xml:space="preserve"> </v>
      </c>
      <c r="I4" s="39"/>
      <c r="J4" s="39"/>
      <c r="K4" s="39"/>
      <c r="L4" s="1"/>
      <c r="M4" s="1"/>
    </row>
    <row r="5" spans="1:13" ht="15" hidden="1" customHeight="1">
      <c r="A5" s="25" t="str">
        <f t="shared" si="0"/>
        <v xml:space="preserve"> </v>
      </c>
      <c r="B5" s="25" t="str">
        <f>IF(NOT(G5=" "),Form!A29," ")</f>
        <v xml:space="preserve"> </v>
      </c>
      <c r="C5" s="25" t="str">
        <f>IF(NOT(G5=" "),VLOOKUP(Form!C29,'Hidden List and Formulas'!I:K,3,FALSE)," ")</f>
        <v xml:space="preserve"> </v>
      </c>
      <c r="D5" s="25" t="str">
        <f>IF(NOT(G5=" "),Form!E29," ")</f>
        <v xml:space="preserve"> </v>
      </c>
      <c r="E5" s="26" t="str">
        <f>IF(G5=" ",IF(F5=" "," ",IF(Form!R29&gt;0,Form!R29,Form!$B$15)),IF(Form!R29&gt;0,Form!R29,Form!$B$15))</f>
        <v xml:space="preserve"> </v>
      </c>
      <c r="F5" s="27" t="str">
        <f t="shared" si="1"/>
        <v xml:space="preserve"> </v>
      </c>
      <c r="G5" s="27" t="str">
        <f>IF(Form!Q29&gt;0,Form!Q29," ")</f>
        <v xml:space="preserve"> </v>
      </c>
      <c r="I5" s="39"/>
      <c r="J5" s="39"/>
      <c r="K5" s="39"/>
      <c r="L5" s="1"/>
      <c r="M5" s="1"/>
    </row>
    <row r="6" spans="1:13" ht="15" hidden="1" customHeight="1">
      <c r="A6" s="25" t="str">
        <f t="shared" si="0"/>
        <v xml:space="preserve"> </v>
      </c>
      <c r="B6" s="25" t="str">
        <f>IF(NOT(G6=" "),Form!A30," ")</f>
        <v xml:space="preserve"> </v>
      </c>
      <c r="C6" s="25" t="str">
        <f>IF(NOT(G6=" "),VLOOKUP(Form!C30,'Hidden List and Formulas'!I:K,3,FALSE)," ")</f>
        <v xml:space="preserve"> </v>
      </c>
      <c r="D6" s="25" t="str">
        <f>IF(NOT(G6=" "),Form!E30," ")</f>
        <v xml:space="preserve"> </v>
      </c>
      <c r="E6" s="26" t="str">
        <f>IF(G6=" ",IF(F6=" "," ",IF(Form!R30&gt;0,Form!R30,Form!$B$15)),IF(Form!R30&gt;0,Form!R30,Form!$B$15))</f>
        <v xml:space="preserve"> </v>
      </c>
      <c r="F6" s="27" t="str">
        <f t="shared" si="1"/>
        <v xml:space="preserve"> </v>
      </c>
      <c r="G6" s="27" t="str">
        <f>IF(Form!Q30&gt;0,Form!Q30," ")</f>
        <v xml:space="preserve"> </v>
      </c>
      <c r="I6" s="39"/>
      <c r="J6" s="39"/>
      <c r="K6" s="39"/>
      <c r="L6" s="1"/>
      <c r="M6" s="1"/>
    </row>
    <row r="7" spans="1:13" ht="15" hidden="1" customHeight="1">
      <c r="A7" s="25" t="str">
        <f t="shared" si="0"/>
        <v xml:space="preserve"> </v>
      </c>
      <c r="B7" s="25" t="str">
        <f>IF(NOT(G7=" "),Form!A31," ")</f>
        <v xml:space="preserve"> </v>
      </c>
      <c r="C7" s="25" t="str">
        <f>IF(NOT(G7=" "),VLOOKUP(Form!C31,'Hidden List and Formulas'!I:K,3,FALSE)," ")</f>
        <v xml:space="preserve"> </v>
      </c>
      <c r="D7" s="25" t="str">
        <f>IF(NOT(G7=" "),Form!E31," ")</f>
        <v xml:space="preserve"> </v>
      </c>
      <c r="E7" s="26" t="str">
        <f>IF(G7=" ",IF(F7=" "," ",IF(Form!R31&gt;0,Form!R31,Form!$B$15)),IF(Form!R31&gt;0,Form!R31,Form!$B$15))</f>
        <v xml:space="preserve"> </v>
      </c>
      <c r="F7" s="27" t="str">
        <f t="shared" si="1"/>
        <v xml:space="preserve"> </v>
      </c>
      <c r="G7" s="27" t="str">
        <f>IF(Form!Q31&gt;0,Form!Q31," ")</f>
        <v xml:space="preserve"> </v>
      </c>
      <c r="I7" s="39"/>
      <c r="J7" s="39"/>
      <c r="K7" s="39"/>
      <c r="L7" s="1"/>
      <c r="M7" s="1"/>
    </row>
    <row r="8" spans="1:13" ht="15" hidden="1" customHeight="1">
      <c r="A8" s="25" t="str">
        <f t="shared" si="0"/>
        <v xml:space="preserve"> </v>
      </c>
      <c r="B8" s="25" t="str">
        <f>IF(NOT(G8=" "),Form!A32," ")</f>
        <v xml:space="preserve"> </v>
      </c>
      <c r="C8" s="25" t="str">
        <f>IF(NOT(G8=" "),VLOOKUP(Form!C32,'Hidden List and Formulas'!I:K,3,FALSE)," ")</f>
        <v xml:space="preserve"> </v>
      </c>
      <c r="D8" s="25" t="str">
        <f>IF(NOT(G8=" "),Form!E32," ")</f>
        <v xml:space="preserve"> </v>
      </c>
      <c r="E8" s="26" t="str">
        <f>IF(G8=" ",IF(F8=" "," ",IF(Form!R32&gt;0,Form!R32,Form!$B$15)),IF(Form!R32&gt;0,Form!R32,Form!$B$15))</f>
        <v xml:space="preserve"> </v>
      </c>
      <c r="F8" s="27" t="str">
        <f t="shared" si="1"/>
        <v xml:space="preserve"> </v>
      </c>
      <c r="G8" s="27" t="str">
        <f>IF(Form!Q32&gt;0,Form!Q32," ")</f>
        <v xml:space="preserve"> </v>
      </c>
      <c r="I8" s="39"/>
      <c r="J8" s="39"/>
      <c r="K8" s="39"/>
      <c r="L8" s="1"/>
      <c r="M8" s="1"/>
    </row>
    <row r="9" spans="1:13" ht="15" hidden="1" customHeight="1">
      <c r="A9" s="25" t="str">
        <f t="shared" si="0"/>
        <v xml:space="preserve"> </v>
      </c>
      <c r="B9" s="25" t="str">
        <f>IF(NOT(G9=" "),Form!A33," ")</f>
        <v xml:space="preserve"> </v>
      </c>
      <c r="C9" s="25" t="str">
        <f>IF(NOT(G9=" "),VLOOKUP(Form!C33,'Hidden List and Formulas'!I:K,3,FALSE)," ")</f>
        <v xml:space="preserve"> </v>
      </c>
      <c r="D9" s="25" t="str">
        <f>IF(NOT(G9=" "),Form!E33," ")</f>
        <v xml:space="preserve"> </v>
      </c>
      <c r="E9" s="26" t="str">
        <f>IF(G9=" ",IF(F9=" "," ",IF(Form!R33&gt;0,Form!R33,Form!$B$15)),IF(Form!R33&gt;0,Form!R33,Form!$B$15))</f>
        <v xml:space="preserve"> </v>
      </c>
      <c r="F9" s="27" t="str">
        <f t="shared" si="1"/>
        <v xml:space="preserve"> </v>
      </c>
      <c r="G9" s="27" t="str">
        <f>IF(Form!Q33&gt;0,Form!Q33," ")</f>
        <v xml:space="preserve"> </v>
      </c>
      <c r="I9" s="39"/>
      <c r="J9" s="39"/>
      <c r="K9" s="39"/>
      <c r="L9" s="1"/>
      <c r="M9" s="1"/>
    </row>
    <row r="10" spans="1:13" ht="15" hidden="1" customHeight="1">
      <c r="A10" s="25" t="str">
        <f t="shared" si="0"/>
        <v xml:space="preserve"> </v>
      </c>
      <c r="B10" s="25" t="str">
        <f>IF(NOT(G10=" "),Form!A34," ")</f>
        <v xml:space="preserve"> </v>
      </c>
      <c r="C10" s="25" t="str">
        <f>IF(NOT(G10=" "),VLOOKUP(Form!C34,'Hidden List and Formulas'!I:K,3,FALSE)," ")</f>
        <v xml:space="preserve"> </v>
      </c>
      <c r="D10" s="25" t="str">
        <f>IF(NOT(G10=" "),Form!E34," ")</f>
        <v xml:space="preserve"> </v>
      </c>
      <c r="E10" s="26" t="str">
        <f>IF(G10=" ",IF(F10=" "," ",IF(Form!R34&gt;0,Form!R34,Form!$B$15)),IF(Form!R34&gt;0,Form!R34,Form!$B$15))</f>
        <v xml:space="preserve"> </v>
      </c>
      <c r="F10" s="27" t="str">
        <f t="shared" si="1"/>
        <v xml:space="preserve"> </v>
      </c>
      <c r="G10" s="27" t="str">
        <f>IF(Form!Q34&gt;0,Form!Q34," ")</f>
        <v xml:space="preserve"> </v>
      </c>
      <c r="I10" s="39"/>
      <c r="J10" s="39"/>
      <c r="K10" s="39"/>
      <c r="L10" s="1"/>
      <c r="M10" s="1"/>
    </row>
    <row r="11" spans="1:13" ht="15" hidden="1" customHeight="1">
      <c r="A11" s="25" t="str">
        <f t="shared" si="0"/>
        <v xml:space="preserve"> </v>
      </c>
      <c r="B11" s="25" t="str">
        <f>IF(NOT(G11=" "),Form!A35," ")</f>
        <v xml:space="preserve"> </v>
      </c>
      <c r="C11" s="25" t="str">
        <f>IF(NOT(G11=" "),VLOOKUP(Form!C35,'Hidden List and Formulas'!I:K,3,FALSE)," ")</f>
        <v xml:space="preserve"> </v>
      </c>
      <c r="D11" s="25" t="str">
        <f>IF(NOT(G11=" "),Form!E35," ")</f>
        <v xml:space="preserve"> </v>
      </c>
      <c r="E11" s="26" t="str">
        <f>IF(G11=" ",IF(F11=" "," ",IF(Form!R35&gt;0,Form!R35,Form!$B$15)),IF(Form!R35&gt;0,Form!R35,Form!$B$15))</f>
        <v xml:space="preserve"> </v>
      </c>
      <c r="F11" s="27" t="str">
        <f t="shared" si="1"/>
        <v xml:space="preserve"> </v>
      </c>
      <c r="G11" s="27" t="str">
        <f>IF(Form!Q35&gt;0,Form!Q35," ")</f>
        <v xml:space="preserve"> </v>
      </c>
      <c r="I11" s="39"/>
      <c r="J11" s="39"/>
      <c r="K11" s="39"/>
      <c r="L11" s="1"/>
      <c r="M11" s="1"/>
    </row>
    <row r="12" spans="1:13" ht="15" hidden="1" customHeight="1">
      <c r="A12" s="25" t="str">
        <f t="shared" si="0"/>
        <v xml:space="preserve"> </v>
      </c>
      <c r="B12" s="25" t="str">
        <f>IF(NOT(G12=" "),Form!A36," ")</f>
        <v xml:space="preserve"> </v>
      </c>
      <c r="C12" s="25" t="str">
        <f>IF(NOT(G12=" "),VLOOKUP(Form!C36,'Hidden List and Formulas'!I:K,3,FALSE)," ")</f>
        <v xml:space="preserve"> </v>
      </c>
      <c r="D12" s="25" t="str">
        <f>IF(NOT(G12=" "),Form!E36," ")</f>
        <v xml:space="preserve"> </v>
      </c>
      <c r="E12" s="26" t="str">
        <f>IF(G12=" ",IF(F12=" "," ",IF(Form!R36&gt;0,Form!R36,Form!$B$15)),IF(Form!R36&gt;0,Form!R36,Form!$B$15))</f>
        <v xml:space="preserve"> </v>
      </c>
      <c r="F12" s="27" t="str">
        <f t="shared" si="1"/>
        <v xml:space="preserve"> </v>
      </c>
      <c r="G12" s="27" t="str">
        <f>IF(Form!Q36&gt;0,Form!Q36," ")</f>
        <v xml:space="preserve"> </v>
      </c>
      <c r="I12" s="39"/>
      <c r="J12" s="39"/>
      <c r="K12" s="39"/>
      <c r="L12" s="1"/>
      <c r="M12" s="1"/>
    </row>
    <row r="13" spans="1:13" ht="15" hidden="1" customHeight="1">
      <c r="A13" s="25" t="str">
        <f t="shared" si="0"/>
        <v xml:space="preserve"> </v>
      </c>
      <c r="B13" s="25" t="str">
        <f>IF(NOT(G13=" "),Form!A37," ")</f>
        <v xml:space="preserve"> </v>
      </c>
      <c r="C13" s="25" t="str">
        <f>IF(NOT(G13=" "),VLOOKUP(Form!C37,'Hidden List and Formulas'!I:K,3,FALSE)," ")</f>
        <v xml:space="preserve"> </v>
      </c>
      <c r="D13" s="25" t="str">
        <f>IF(NOT(G13=" "),Form!E37," ")</f>
        <v xml:space="preserve"> </v>
      </c>
      <c r="E13" s="26" t="str">
        <f>IF(G13=" ",IF(F13=" "," ",IF(Form!R37&gt;0,Form!R37,Form!$B$15)),IF(Form!R37&gt;0,Form!R37,Form!$B$15))</f>
        <v xml:space="preserve"> </v>
      </c>
      <c r="F13" s="27" t="str">
        <f t="shared" si="1"/>
        <v xml:space="preserve"> </v>
      </c>
      <c r="G13" s="27" t="str">
        <f>IF(Form!Q37&gt;0,Form!Q37," ")</f>
        <v xml:space="preserve"> </v>
      </c>
      <c r="I13" s="39"/>
      <c r="J13" s="39"/>
      <c r="K13" s="39"/>
      <c r="L13" s="1"/>
      <c r="M13" s="1"/>
    </row>
    <row r="14" spans="1:13" ht="15" hidden="1" customHeight="1">
      <c r="A14" s="25" t="str">
        <f t="shared" si="0"/>
        <v xml:space="preserve"> </v>
      </c>
      <c r="B14" s="25" t="str">
        <f>IF(NOT(G14=" "),Form!A38," ")</f>
        <v xml:space="preserve"> </v>
      </c>
      <c r="C14" s="25" t="str">
        <f>IF(NOT(G14=" "),VLOOKUP(Form!C38,'Hidden List and Formulas'!I:K,3,FALSE)," ")</f>
        <v xml:space="preserve"> </v>
      </c>
      <c r="D14" s="25" t="str">
        <f>IF(NOT(G14=" "),Form!E38," ")</f>
        <v xml:space="preserve"> </v>
      </c>
      <c r="E14" s="26" t="str">
        <f>IF(G14=" ",IF(F14=" "," ",IF(Form!R38&gt;0,Form!R38,Form!$B$15)),IF(Form!R38&gt;0,Form!R38,Form!$B$15))</f>
        <v xml:space="preserve"> </v>
      </c>
      <c r="F14" s="27" t="str">
        <f t="shared" si="1"/>
        <v xml:space="preserve"> </v>
      </c>
      <c r="G14" s="27" t="str">
        <f>IF(Form!Q38&gt;0,Form!Q38," ")</f>
        <v xml:space="preserve"> </v>
      </c>
      <c r="I14" s="39"/>
      <c r="J14" s="39"/>
      <c r="K14" s="39"/>
      <c r="L14" s="1"/>
      <c r="M14" s="1"/>
    </row>
    <row r="15" spans="1:13" ht="15" hidden="1" customHeight="1">
      <c r="A15" s="25" t="str">
        <f t="shared" si="0"/>
        <v xml:space="preserve"> </v>
      </c>
      <c r="B15" s="25" t="str">
        <f>IF(NOT(G15=" "),Form!A39," ")</f>
        <v xml:space="preserve"> </v>
      </c>
      <c r="C15" s="25" t="str">
        <f>IF(NOT(G15=" "),VLOOKUP(Form!C39,'Hidden List and Formulas'!I:K,3,FALSE)," ")</f>
        <v xml:space="preserve"> </v>
      </c>
      <c r="D15" s="25" t="str">
        <f>IF(NOT(G15=" "),Form!E39," ")</f>
        <v xml:space="preserve"> </v>
      </c>
      <c r="E15" s="26" t="str">
        <f>IF(G15=" ",IF(F15=" "," ",IF(Form!R39&gt;0,Form!R39,Form!$B$15)),IF(Form!R39&gt;0,Form!R39,Form!$B$15))</f>
        <v xml:space="preserve"> </v>
      </c>
      <c r="F15" s="27" t="str">
        <f t="shared" si="1"/>
        <v xml:space="preserve"> </v>
      </c>
      <c r="G15" s="27" t="str">
        <f>IF(Form!Q39&gt;0,Form!Q39," ")</f>
        <v xml:space="preserve"> </v>
      </c>
      <c r="I15" s="39"/>
      <c r="J15" s="39"/>
      <c r="K15" s="39"/>
      <c r="L15" s="1"/>
      <c r="M15" s="1"/>
    </row>
    <row r="16" spans="1:13" ht="15" hidden="1" customHeight="1">
      <c r="A16" s="25" t="str">
        <f t="shared" si="0"/>
        <v xml:space="preserve"> </v>
      </c>
      <c r="B16" s="25" t="str">
        <f>IF(NOT(G16=" "),Form!A40," ")</f>
        <v xml:space="preserve"> </v>
      </c>
      <c r="C16" s="25" t="str">
        <f>IF(NOT(G16=" "),VLOOKUP(Form!C40,'Hidden List and Formulas'!I:K,3,FALSE)," ")</f>
        <v xml:space="preserve"> </v>
      </c>
      <c r="D16" s="25" t="str">
        <f>IF(NOT(G16=" "),Form!E40," ")</f>
        <v xml:space="preserve"> </v>
      </c>
      <c r="E16" s="26" t="str">
        <f>IF(G16=" ",IF(F16=" "," ",IF(Form!R40&gt;0,Form!R40,Form!$B$15)),IF(Form!R40&gt;0,Form!R40,Form!$B$15))</f>
        <v xml:space="preserve"> </v>
      </c>
      <c r="F16" s="27" t="str">
        <f t="shared" si="1"/>
        <v xml:space="preserve"> </v>
      </c>
      <c r="G16" s="27" t="str">
        <f>IF(Form!Q40&gt;0,Form!Q40," ")</f>
        <v xml:space="preserve"> </v>
      </c>
      <c r="I16" s="39"/>
      <c r="J16" s="39"/>
      <c r="K16" s="39"/>
      <c r="L16" s="1"/>
      <c r="M16" s="1"/>
    </row>
    <row r="17" spans="1:13" ht="15" hidden="1" customHeight="1">
      <c r="A17" s="25" t="str">
        <f t="shared" si="0"/>
        <v xml:space="preserve"> </v>
      </c>
      <c r="B17" s="25" t="str">
        <f>IF(NOT(G17=" "),Form!A41," ")</f>
        <v xml:space="preserve"> </v>
      </c>
      <c r="C17" s="25" t="str">
        <f>IF(NOT(G17=" "),VLOOKUP(Form!C41,'Hidden List and Formulas'!I:K,3,FALSE)," ")</f>
        <v xml:space="preserve"> </v>
      </c>
      <c r="D17" s="25" t="str">
        <f>IF(NOT(G17=" "),Form!E41," ")</f>
        <v xml:space="preserve"> </v>
      </c>
      <c r="E17" s="26" t="str">
        <f>IF(G17=" ",IF(F17=" "," ",IF(Form!R41&gt;0,Form!R41,Form!$B$15)),IF(Form!R41&gt;0,Form!R41,Form!$B$15))</f>
        <v xml:space="preserve"> </v>
      </c>
      <c r="F17" s="27" t="str">
        <f t="shared" si="1"/>
        <v xml:space="preserve"> </v>
      </c>
      <c r="G17" s="27" t="str">
        <f>IF(Form!Q41&gt;0,Form!Q41," ")</f>
        <v xml:space="preserve"> </v>
      </c>
      <c r="I17" s="39"/>
      <c r="J17" s="39"/>
      <c r="K17" s="39"/>
      <c r="L17" s="1"/>
      <c r="M17" s="1"/>
    </row>
    <row r="18" spans="1:13" ht="15" hidden="1" customHeight="1">
      <c r="A18" s="25" t="str">
        <f t="shared" si="0"/>
        <v xml:space="preserve"> </v>
      </c>
      <c r="B18" s="25" t="str">
        <f>IF(NOT(G18=" "),Form!A42," ")</f>
        <v xml:space="preserve"> </v>
      </c>
      <c r="C18" s="25" t="str">
        <f>IF(NOT(G18=" "),VLOOKUP(Form!C42,'Hidden List and Formulas'!I:K,3,FALSE)," ")</f>
        <v xml:space="preserve"> </v>
      </c>
      <c r="D18" s="25" t="str">
        <f>IF(NOT(G18=" "),Form!E42," ")</f>
        <v xml:space="preserve"> </v>
      </c>
      <c r="E18" s="26" t="str">
        <f>IF(G18=" ",IF(F18=" "," ",IF(Form!R42&gt;0,Form!R42,Form!$B$15)),IF(Form!R42&gt;0,Form!R42,Form!$B$15))</f>
        <v xml:space="preserve"> </v>
      </c>
      <c r="F18" s="27" t="str">
        <f t="shared" si="1"/>
        <v xml:space="preserve"> </v>
      </c>
      <c r="G18" s="27" t="str">
        <f>IF(Form!Q42&gt;0,Form!Q42," ")</f>
        <v xml:space="preserve"> </v>
      </c>
      <c r="I18" s="39"/>
      <c r="J18" s="39"/>
      <c r="K18" s="39"/>
      <c r="L18" s="1"/>
      <c r="M18" s="1"/>
    </row>
    <row r="19" spans="1:13" ht="15" hidden="1" customHeight="1">
      <c r="A19" s="25" t="str">
        <f t="shared" si="0"/>
        <v xml:space="preserve"> </v>
      </c>
      <c r="B19" s="25" t="str">
        <f>IF(NOT(G19=" "),Form!A43," ")</f>
        <v xml:space="preserve"> </v>
      </c>
      <c r="C19" s="25" t="str">
        <f>IF(NOT(G19=" "),VLOOKUP(Form!C43,'Hidden List and Formulas'!I:K,3,FALSE)," ")</f>
        <v xml:space="preserve"> </v>
      </c>
      <c r="D19" s="25" t="str">
        <f>IF(NOT(G19=" "),Form!E43," ")</f>
        <v xml:space="preserve"> </v>
      </c>
      <c r="E19" s="26" t="str">
        <f>IF(G19=" ",IF(F19=" "," ",IF(Form!R43&gt;0,Form!R43,Form!$B$15)),IF(Form!R43&gt;0,Form!R43,Form!$B$15))</f>
        <v xml:space="preserve"> </v>
      </c>
      <c r="F19" s="27" t="str">
        <f t="shared" si="1"/>
        <v xml:space="preserve"> </v>
      </c>
      <c r="G19" s="27" t="str">
        <f>IF(Form!Q43&gt;0,Form!Q43," ")</f>
        <v xml:space="preserve"> </v>
      </c>
      <c r="I19" s="39"/>
      <c r="J19" s="39"/>
      <c r="K19" s="39"/>
      <c r="L19" s="1"/>
      <c r="M19" s="1"/>
    </row>
    <row r="20" spans="1:13" ht="15" hidden="1" customHeight="1">
      <c r="A20" s="25" t="str">
        <f t="shared" si="0"/>
        <v xml:space="preserve"> </v>
      </c>
      <c r="B20" s="25" t="str">
        <f>IF(NOT(G20=" "),Form!A44," ")</f>
        <v xml:space="preserve"> </v>
      </c>
      <c r="C20" s="25" t="str">
        <f>IF(NOT(G20=" "),VLOOKUP(Form!C44,'Hidden List and Formulas'!I:K,3,FALSE)," ")</f>
        <v xml:space="preserve"> </v>
      </c>
      <c r="D20" s="25" t="str">
        <f>IF(NOT(G20=" "),Form!E44," ")</f>
        <v xml:space="preserve"> </v>
      </c>
      <c r="E20" s="26" t="str">
        <f>IF(G20=" ",IF(F20=" "," ",IF(Form!R44&gt;0,Form!R44,Form!$B$15)),IF(Form!R44&gt;0,Form!R44,Form!$B$15))</f>
        <v xml:space="preserve"> </v>
      </c>
      <c r="F20" s="27" t="str">
        <f t="shared" si="1"/>
        <v xml:space="preserve"> </v>
      </c>
      <c r="G20" s="27" t="str">
        <f>IF(Form!Q44&gt;0,Form!Q44," ")</f>
        <v xml:space="preserve"> </v>
      </c>
      <c r="I20" s="39"/>
      <c r="J20" s="39"/>
      <c r="K20" s="39"/>
      <c r="L20" s="1"/>
      <c r="M20" s="1"/>
    </row>
    <row r="21" spans="1:13" ht="15" hidden="1" customHeight="1">
      <c r="A21" s="25" t="str">
        <f t="shared" si="0"/>
        <v xml:space="preserve"> </v>
      </c>
      <c r="B21" s="25" t="str">
        <f>IF(NOT(G21=" "),Form!A45," ")</f>
        <v xml:space="preserve"> </v>
      </c>
      <c r="C21" s="25" t="str">
        <f>IF(NOT(G21=" "),VLOOKUP(Form!C45,'Hidden List and Formulas'!I:K,3,FALSE)," ")</f>
        <v xml:space="preserve"> </v>
      </c>
      <c r="D21" s="25" t="str">
        <f>IF(NOT(G21=" "),Form!E45," ")</f>
        <v xml:space="preserve"> </v>
      </c>
      <c r="E21" s="26" t="str">
        <f>IF(G21=" ",IF(F21=" "," ",IF(Form!R45&gt;0,Form!R45,Form!$B$15)),IF(Form!R45&gt;0,Form!R45,Form!$B$15))</f>
        <v xml:space="preserve"> </v>
      </c>
      <c r="F21" s="27" t="str">
        <f t="shared" si="1"/>
        <v xml:space="preserve"> </v>
      </c>
      <c r="G21" s="27" t="str">
        <f>IF(Form!Q45&gt;0,Form!Q45," ")</f>
        <v xml:space="preserve"> </v>
      </c>
      <c r="I21" s="39"/>
      <c r="J21" s="39"/>
      <c r="K21" s="39"/>
      <c r="L21" s="1"/>
      <c r="M21" s="1"/>
    </row>
    <row r="22" spans="1:13" ht="15" customHeight="1">
      <c r="I22" s="40"/>
      <c r="J22" s="40"/>
      <c r="K22" s="40"/>
      <c r="L22" s="1"/>
      <c r="M22" s="1"/>
    </row>
    <row r="23" spans="1:13" ht="15" customHeight="1">
      <c r="G23" s="79" t="str">
        <f>" "</f>
        <v xml:space="preserve"> </v>
      </c>
      <c r="I23" s="40"/>
      <c r="J23" s="40"/>
      <c r="K23" s="40"/>
      <c r="L23" s="1"/>
      <c r="M23" s="1"/>
    </row>
    <row r="24" spans="1:13">
      <c r="I24" s="40"/>
      <c r="J24" s="40"/>
      <c r="K24" s="40"/>
      <c r="L24" s="1"/>
      <c r="M24" s="1"/>
    </row>
    <row r="25" spans="1:13">
      <c r="I25" s="1"/>
      <c r="J25" s="1"/>
      <c r="K25" s="1"/>
      <c r="L25" s="1"/>
      <c r="M25" s="1"/>
    </row>
    <row r="26" spans="1:13">
      <c r="I26" s="1"/>
      <c r="J26" s="1"/>
      <c r="K26" s="1"/>
      <c r="L26" s="1"/>
      <c r="M26" s="1"/>
    </row>
    <row r="27" spans="1:13">
      <c r="A27" s="3"/>
      <c r="B27" s="3"/>
      <c r="C27" s="3"/>
      <c r="D27" s="3"/>
      <c r="E27" s="18"/>
      <c r="F27" s="20"/>
      <c r="G27" s="20"/>
      <c r="H27" s="3"/>
      <c r="I27" s="1"/>
      <c r="J27" s="1"/>
      <c r="K27" s="1"/>
      <c r="L27" s="1"/>
      <c r="M27" s="1"/>
    </row>
    <row r="28" spans="1:13">
      <c r="A28" s="3"/>
      <c r="B28" s="3"/>
      <c r="C28" s="3"/>
      <c r="D28" s="3"/>
      <c r="E28" s="18"/>
      <c r="F28" s="20"/>
      <c r="G28" s="20"/>
      <c r="H28" s="3"/>
      <c r="I28" s="1"/>
      <c r="J28" s="1"/>
      <c r="K28" s="1"/>
      <c r="L28" s="1"/>
      <c r="M28" s="1"/>
    </row>
    <row r="29" spans="1:13">
      <c r="A29" s="3"/>
      <c r="B29" s="3"/>
      <c r="C29" s="3"/>
      <c r="D29" s="3"/>
      <c r="E29" s="18"/>
      <c r="F29" s="20"/>
      <c r="G29" s="20"/>
      <c r="H29" s="3"/>
      <c r="I29" s="1"/>
      <c r="J29" s="1"/>
      <c r="K29" s="1"/>
      <c r="L29" s="1"/>
      <c r="M29" s="1"/>
    </row>
    <row r="30" spans="1:13">
      <c r="A30" s="3"/>
      <c r="B30" s="3"/>
      <c r="C30" s="3"/>
      <c r="D30" s="3"/>
      <c r="E30" s="18"/>
      <c r="F30" s="20"/>
      <c r="G30" s="20"/>
      <c r="H30" s="3"/>
      <c r="I30" s="1"/>
      <c r="J30" s="1"/>
      <c r="K30" s="1"/>
      <c r="L30" s="1"/>
      <c r="M30" s="1"/>
    </row>
    <row r="31" spans="1:13">
      <c r="A31" s="3"/>
      <c r="B31" s="3"/>
      <c r="C31" s="3"/>
      <c r="D31" s="3"/>
      <c r="E31" s="18"/>
      <c r="F31" s="20"/>
      <c r="G31" s="20"/>
      <c r="H31" s="3"/>
      <c r="I31" s="1"/>
      <c r="J31" s="1"/>
      <c r="K31" s="1"/>
      <c r="L31" s="1"/>
      <c r="M31" s="1"/>
    </row>
    <row r="32" spans="1:13">
      <c r="A32" s="3"/>
      <c r="B32" s="3"/>
      <c r="C32" s="3"/>
      <c r="D32" s="3"/>
      <c r="E32" s="18"/>
      <c r="F32" s="20"/>
      <c r="G32" s="20"/>
      <c r="H32" s="3"/>
      <c r="I32" s="1"/>
      <c r="J32" s="1"/>
      <c r="K32" s="1"/>
      <c r="L32" s="1"/>
      <c r="M32" s="1"/>
    </row>
    <row r="33" spans="1:13">
      <c r="A33" s="3"/>
      <c r="B33" s="3"/>
      <c r="C33" s="3"/>
      <c r="D33" s="3"/>
      <c r="E33" s="18"/>
      <c r="F33" s="20"/>
      <c r="G33" s="20"/>
      <c r="H33" s="3"/>
      <c r="I33" s="1"/>
      <c r="J33" s="1"/>
      <c r="K33" s="1"/>
      <c r="L33" s="1"/>
      <c r="M33" s="1"/>
    </row>
    <row r="34" spans="1:13">
      <c r="A34" s="3"/>
      <c r="B34" s="3"/>
      <c r="C34" s="3"/>
      <c r="D34" s="3"/>
      <c r="E34" s="18"/>
      <c r="F34" s="20"/>
      <c r="G34" s="20"/>
      <c r="H34" s="3"/>
      <c r="I34" s="1"/>
      <c r="J34" s="1"/>
      <c r="K34" s="1"/>
      <c r="L34" s="1"/>
      <c r="M34" s="1"/>
    </row>
    <row r="35" spans="1:13">
      <c r="A35" s="3"/>
      <c r="B35" s="3"/>
      <c r="C35" s="3"/>
      <c r="D35" s="3"/>
      <c r="E35" s="18"/>
      <c r="F35" s="20"/>
      <c r="G35" s="20"/>
      <c r="H35" s="3"/>
      <c r="I35" s="1"/>
      <c r="J35" s="1"/>
      <c r="K35" s="1"/>
      <c r="L35" s="1"/>
      <c r="M35" s="1"/>
    </row>
    <row r="36" spans="1:13">
      <c r="A36" s="3"/>
      <c r="B36" s="3"/>
      <c r="C36" s="3"/>
      <c r="D36" s="3"/>
      <c r="E36" s="18"/>
      <c r="F36" s="20"/>
      <c r="G36" s="20"/>
      <c r="H36" s="3"/>
      <c r="I36" s="1"/>
      <c r="J36" s="1"/>
      <c r="K36" s="1"/>
      <c r="L36" s="1"/>
      <c r="M36" s="1"/>
    </row>
    <row r="37" spans="1:13">
      <c r="A37" s="3"/>
      <c r="B37" s="3"/>
      <c r="C37" s="3"/>
      <c r="D37" s="3"/>
      <c r="E37" s="18"/>
      <c r="F37" s="20"/>
      <c r="G37" s="20"/>
      <c r="H37" s="3"/>
      <c r="I37" s="1"/>
      <c r="J37" s="1"/>
      <c r="K37" s="1"/>
      <c r="L37" s="1"/>
      <c r="M37" s="1"/>
    </row>
    <row r="38" spans="1:13">
      <c r="A38" s="3"/>
      <c r="B38" s="3"/>
      <c r="C38" s="3"/>
      <c r="D38" s="3"/>
      <c r="E38" s="18"/>
      <c r="F38" s="20"/>
      <c r="G38" s="20"/>
      <c r="H38" s="3"/>
      <c r="I38" s="1"/>
      <c r="J38" s="1"/>
      <c r="K38" s="1"/>
      <c r="L38" s="1"/>
      <c r="M38" s="1"/>
    </row>
    <row r="39" spans="1:13">
      <c r="A39" s="3"/>
      <c r="B39" s="3"/>
      <c r="C39" s="3"/>
      <c r="D39" s="3"/>
      <c r="E39" s="18"/>
      <c r="F39" s="20"/>
      <c r="G39" s="20"/>
      <c r="H39" s="3"/>
      <c r="I39" s="1"/>
      <c r="J39" s="1"/>
      <c r="K39" s="1"/>
      <c r="L39" s="1"/>
      <c r="M39" s="1"/>
    </row>
    <row r="40" spans="1:13">
      <c r="A40" s="3"/>
      <c r="B40" s="3"/>
      <c r="C40" s="3"/>
      <c r="D40" s="3"/>
      <c r="E40" s="18"/>
      <c r="F40" s="20"/>
      <c r="G40" s="20"/>
      <c r="H40" s="3"/>
      <c r="I40" s="1"/>
      <c r="J40" s="1"/>
      <c r="K40" s="1"/>
      <c r="L40" s="1"/>
      <c r="M40" s="1"/>
    </row>
    <row r="41" spans="1:13">
      <c r="A41" s="3"/>
      <c r="B41" s="3"/>
      <c r="C41" s="3"/>
      <c r="D41" s="3"/>
      <c r="E41" s="18"/>
      <c r="F41" s="20"/>
      <c r="G41" s="20"/>
      <c r="H41" s="3"/>
      <c r="I41" s="1"/>
      <c r="J41" s="1"/>
      <c r="K41" s="1"/>
      <c r="L41" s="1"/>
      <c r="M41" s="1"/>
    </row>
    <row r="42" spans="1:13">
      <c r="A42" s="3"/>
      <c r="B42" s="3"/>
      <c r="C42" s="3"/>
      <c r="D42" s="3"/>
      <c r="E42" s="18"/>
      <c r="F42" s="20"/>
      <c r="G42" s="20"/>
      <c r="H42" s="3"/>
      <c r="I42" s="1"/>
      <c r="J42" s="1"/>
      <c r="K42" s="1"/>
      <c r="L42" s="1"/>
      <c r="M42" s="1"/>
    </row>
    <row r="43" spans="1:13">
      <c r="A43" s="3"/>
      <c r="B43" s="3"/>
      <c r="C43" s="3"/>
      <c r="D43" s="3"/>
      <c r="E43" s="18"/>
      <c r="F43" s="20"/>
      <c r="G43" s="20"/>
      <c r="H43" s="3"/>
      <c r="I43" s="1"/>
      <c r="J43" s="1"/>
      <c r="K43" s="1"/>
      <c r="L43" s="1"/>
      <c r="M43" s="1"/>
    </row>
    <row r="44" spans="1:13">
      <c r="A44" s="3"/>
      <c r="B44" s="3"/>
      <c r="C44" s="3"/>
      <c r="D44" s="3"/>
      <c r="E44" s="18"/>
      <c r="F44" s="20"/>
      <c r="G44" s="20"/>
      <c r="H44" s="3"/>
      <c r="I44" s="1"/>
      <c r="J44" s="1"/>
      <c r="K44" s="1"/>
      <c r="L44" s="1"/>
      <c r="M44" s="1"/>
    </row>
    <row r="45" spans="1:13">
      <c r="A45" s="3"/>
      <c r="B45" s="3"/>
      <c r="C45" s="3"/>
      <c r="D45" s="3"/>
      <c r="E45" s="18"/>
      <c r="F45" s="20"/>
      <c r="G45" s="20"/>
      <c r="H45" s="3"/>
      <c r="I45" s="1"/>
      <c r="J45" s="1"/>
      <c r="K45" s="1"/>
      <c r="L45" s="1"/>
      <c r="M45" s="1"/>
    </row>
    <row r="46" spans="1:13">
      <c r="A46" s="3"/>
      <c r="B46" s="3"/>
      <c r="C46" s="3"/>
      <c r="D46" s="3"/>
      <c r="E46" s="18"/>
      <c r="F46" s="20"/>
      <c r="G46" s="20"/>
      <c r="H46" s="3"/>
      <c r="I46" s="1"/>
      <c r="J46" s="1"/>
      <c r="K46" s="1"/>
      <c r="L46" s="1"/>
      <c r="M46" s="1"/>
    </row>
    <row r="47" spans="1:13">
      <c r="A47" s="3"/>
      <c r="B47" s="3"/>
      <c r="C47" s="3"/>
      <c r="D47" s="3"/>
      <c r="E47" s="18"/>
      <c r="F47" s="20"/>
      <c r="G47" s="20"/>
      <c r="H47" s="3"/>
      <c r="I47" s="1"/>
      <c r="J47" s="1"/>
      <c r="K47" s="1"/>
      <c r="L47" s="1"/>
      <c r="M47" s="1"/>
    </row>
    <row r="48" spans="1:13">
      <c r="A48" s="3"/>
      <c r="B48" s="3"/>
      <c r="C48" s="3"/>
      <c r="D48" s="3"/>
      <c r="E48" s="18"/>
      <c r="F48" s="20"/>
      <c r="G48" s="20"/>
      <c r="H48" s="3"/>
      <c r="I48" s="1"/>
      <c r="J48" s="1"/>
      <c r="K48" s="1"/>
      <c r="L48" s="1"/>
      <c r="M48" s="1"/>
    </row>
    <row r="49" spans="1:13">
      <c r="A49" s="3"/>
      <c r="B49" s="3"/>
      <c r="C49" s="3"/>
      <c r="D49" s="3"/>
      <c r="E49" s="18"/>
      <c r="F49" s="20"/>
      <c r="G49" s="20"/>
      <c r="H49" s="3"/>
      <c r="I49" s="1"/>
      <c r="J49" s="1"/>
      <c r="K49" s="1"/>
      <c r="L49" s="1"/>
      <c r="M49" s="1"/>
    </row>
    <row r="50" spans="1:13">
      <c r="A50" s="3"/>
      <c r="B50" s="3"/>
      <c r="C50" s="3"/>
      <c r="D50" s="3"/>
      <c r="E50" s="18"/>
      <c r="F50" s="20"/>
      <c r="G50" s="20"/>
      <c r="H50" s="3"/>
      <c r="I50" s="1"/>
      <c r="J50" s="1"/>
      <c r="K50" s="1"/>
      <c r="L50" s="1"/>
      <c r="M50" s="1"/>
    </row>
    <row r="51" spans="1:13">
      <c r="A51" s="3"/>
      <c r="B51" s="3"/>
      <c r="C51" s="3"/>
      <c r="D51" s="3"/>
      <c r="E51" s="18"/>
      <c r="F51" s="20"/>
      <c r="G51" s="20"/>
      <c r="H51" s="3"/>
      <c r="I51" s="1"/>
      <c r="J51" s="1"/>
      <c r="K51" s="1"/>
      <c r="L51" s="1"/>
      <c r="M51" s="1"/>
    </row>
    <row r="52" spans="1:13">
      <c r="A52" s="3"/>
      <c r="B52" s="3"/>
      <c r="C52" s="3"/>
      <c r="D52" s="3"/>
      <c r="E52" s="18"/>
      <c r="F52" s="20"/>
      <c r="G52" s="20"/>
      <c r="H52" s="3"/>
      <c r="I52" s="1"/>
      <c r="J52" s="1"/>
      <c r="K52" s="1"/>
      <c r="L52" s="1"/>
      <c r="M52" s="1"/>
    </row>
    <row r="53" spans="1:13">
      <c r="A53" s="3"/>
      <c r="B53" s="3"/>
      <c r="C53" s="3"/>
      <c r="D53" s="3"/>
      <c r="E53" s="18"/>
      <c r="F53" s="20"/>
      <c r="G53" s="20"/>
      <c r="H53" s="3"/>
      <c r="I53" s="1"/>
      <c r="J53" s="1"/>
      <c r="K53" s="1"/>
      <c r="L53" s="1"/>
      <c r="M53" s="1"/>
    </row>
    <row r="54" spans="1:13">
      <c r="A54" s="3"/>
      <c r="B54" s="3"/>
      <c r="C54" s="3"/>
      <c r="D54" s="3"/>
      <c r="E54" s="18"/>
      <c r="F54" s="20"/>
      <c r="G54" s="20"/>
      <c r="H54" s="3"/>
      <c r="I54" s="1"/>
      <c r="J54" s="1"/>
      <c r="K54" s="1"/>
      <c r="L54" s="1"/>
      <c r="M54" s="1"/>
    </row>
    <row r="55" spans="1:13">
      <c r="A55" s="3"/>
      <c r="B55" s="3"/>
      <c r="C55" s="3"/>
      <c r="D55" s="3"/>
      <c r="E55" s="18"/>
      <c r="F55" s="20"/>
      <c r="G55" s="20"/>
      <c r="H55" s="3"/>
      <c r="I55" s="1"/>
      <c r="J55" s="1"/>
      <c r="K55" s="1"/>
      <c r="L55" s="1"/>
      <c r="M55" s="1"/>
    </row>
    <row r="56" spans="1:13">
      <c r="A56" s="3"/>
      <c r="B56" s="3"/>
      <c r="C56" s="3"/>
      <c r="D56" s="3"/>
      <c r="E56" s="18"/>
      <c r="F56" s="20"/>
      <c r="G56" s="20"/>
      <c r="H56" s="3"/>
      <c r="I56" s="1"/>
      <c r="J56" s="1"/>
      <c r="K56" s="1"/>
      <c r="L56" s="1"/>
      <c r="M56" s="1"/>
    </row>
    <row r="57" spans="1:13">
      <c r="A57" s="3"/>
      <c r="B57" s="3"/>
      <c r="C57" s="3"/>
      <c r="D57" s="3"/>
      <c r="E57" s="18"/>
      <c r="F57" s="20"/>
      <c r="G57" s="20"/>
      <c r="H57" s="3"/>
      <c r="I57" s="1"/>
      <c r="J57" s="1"/>
      <c r="K57" s="1"/>
      <c r="L57" s="1"/>
      <c r="M57" s="1"/>
    </row>
    <row r="58" spans="1:13">
      <c r="A58" s="3"/>
      <c r="B58" s="3"/>
      <c r="C58" s="3"/>
      <c r="D58" s="3"/>
      <c r="E58" s="18"/>
      <c r="F58" s="20"/>
      <c r="G58" s="20"/>
      <c r="H58" s="3"/>
      <c r="I58" s="1"/>
      <c r="J58" s="1"/>
      <c r="K58" s="1"/>
      <c r="L58" s="1"/>
      <c r="M58" s="1"/>
    </row>
    <row r="59" spans="1:13">
      <c r="A59" s="3"/>
      <c r="B59" s="3"/>
      <c r="C59" s="3"/>
      <c r="D59" s="3"/>
      <c r="E59" s="18"/>
      <c r="F59" s="20"/>
      <c r="G59" s="20"/>
      <c r="H59" s="3"/>
      <c r="I59" s="1"/>
      <c r="J59" s="1"/>
      <c r="K59" s="1"/>
      <c r="L59" s="1"/>
      <c r="M59" s="1"/>
    </row>
    <row r="60" spans="1:13">
      <c r="A60" s="3"/>
      <c r="B60" s="3"/>
      <c r="C60" s="3"/>
      <c r="D60" s="3"/>
      <c r="E60" s="18"/>
      <c r="F60" s="20"/>
      <c r="G60" s="20"/>
      <c r="H60" s="3"/>
      <c r="I60" s="1"/>
      <c r="J60" s="1"/>
      <c r="K60" s="1"/>
      <c r="L60" s="1"/>
      <c r="M60" s="1"/>
    </row>
    <row r="61" spans="1:13">
      <c r="A61" s="3"/>
      <c r="B61" s="3"/>
      <c r="C61" s="3"/>
      <c r="D61" s="3"/>
      <c r="E61" s="18"/>
      <c r="F61" s="20"/>
      <c r="G61" s="20"/>
      <c r="H61" s="3"/>
      <c r="I61" s="1"/>
      <c r="J61" s="1"/>
      <c r="K61" s="1"/>
      <c r="L61" s="1"/>
      <c r="M61" s="1"/>
    </row>
    <row r="62" spans="1:13">
      <c r="A62" s="3"/>
      <c r="B62" s="3"/>
      <c r="C62" s="3"/>
      <c r="D62" s="3"/>
      <c r="E62" s="18"/>
      <c r="F62" s="20"/>
      <c r="G62" s="20"/>
      <c r="H62" s="3"/>
      <c r="I62" s="1"/>
      <c r="J62" s="1"/>
      <c r="K62" s="1"/>
      <c r="L62" s="1"/>
      <c r="M62" s="1"/>
    </row>
    <row r="63" spans="1:13">
      <c r="A63" s="3"/>
      <c r="B63" s="3"/>
      <c r="C63" s="3"/>
      <c r="D63" s="3"/>
      <c r="E63" s="18"/>
      <c r="F63" s="20"/>
      <c r="G63" s="20"/>
      <c r="H63" s="3"/>
      <c r="I63" s="1"/>
      <c r="J63" s="1"/>
      <c r="K63" s="1"/>
      <c r="L63" s="1"/>
      <c r="M63" s="1"/>
    </row>
    <row r="64" spans="1:13">
      <c r="A64" s="3"/>
      <c r="B64" s="3"/>
      <c r="C64" s="3"/>
      <c r="D64" s="3"/>
      <c r="E64" s="18"/>
      <c r="F64" s="20"/>
      <c r="G64" s="20"/>
      <c r="H64" s="3"/>
      <c r="I64" s="1"/>
      <c r="J64" s="1"/>
      <c r="K64" s="1"/>
      <c r="L64" s="1"/>
      <c r="M64" s="1"/>
    </row>
    <row r="65" spans="1:13">
      <c r="A65" s="3"/>
      <c r="B65" s="3"/>
      <c r="C65" s="3"/>
      <c r="D65" s="3"/>
      <c r="E65" s="18"/>
      <c r="F65" s="20"/>
      <c r="G65" s="20"/>
      <c r="H65" s="3"/>
      <c r="I65" s="1"/>
      <c r="J65" s="1"/>
      <c r="K65" s="1"/>
      <c r="L65" s="1"/>
      <c r="M65" s="1"/>
    </row>
    <row r="66" spans="1:13">
      <c r="A66" s="3"/>
      <c r="B66" s="3"/>
      <c r="C66" s="3"/>
      <c r="D66" s="3"/>
      <c r="E66" s="18"/>
      <c r="F66" s="20"/>
      <c r="G66" s="20"/>
      <c r="H66" s="3"/>
      <c r="I66" s="1"/>
      <c r="J66" s="1"/>
      <c r="K66" s="1"/>
      <c r="L66" s="1"/>
      <c r="M66" s="1"/>
    </row>
    <row r="67" spans="1:13">
      <c r="A67" s="3"/>
      <c r="B67" s="3"/>
      <c r="C67" s="3"/>
      <c r="D67" s="3"/>
      <c r="E67" s="18"/>
      <c r="F67" s="20"/>
      <c r="G67" s="20"/>
      <c r="H67" s="3"/>
      <c r="I67" s="1"/>
      <c r="J67" s="1"/>
      <c r="K67" s="1"/>
      <c r="L67" s="1"/>
      <c r="M67" s="1"/>
    </row>
    <row r="68" spans="1:13">
      <c r="A68" s="3"/>
      <c r="B68" s="3"/>
      <c r="C68" s="3"/>
      <c r="D68" s="3"/>
      <c r="E68" s="18"/>
      <c r="F68" s="20"/>
      <c r="G68" s="20"/>
      <c r="H68" s="3"/>
      <c r="I68" s="1"/>
      <c r="J68" s="1"/>
      <c r="K68" s="1"/>
      <c r="L68" s="1"/>
      <c r="M68" s="1"/>
    </row>
    <row r="69" spans="1:13">
      <c r="A69" s="3"/>
      <c r="B69" s="3"/>
      <c r="C69" s="3"/>
      <c r="D69" s="3"/>
      <c r="E69" s="18"/>
      <c r="F69" s="20"/>
      <c r="G69" s="20"/>
      <c r="H69" s="3"/>
      <c r="I69" s="1"/>
      <c r="J69" s="1"/>
      <c r="K69" s="1"/>
      <c r="L69" s="1"/>
      <c r="M69" s="1"/>
    </row>
    <row r="70" spans="1:13">
      <c r="A70" s="3"/>
      <c r="B70" s="3"/>
      <c r="C70" s="3"/>
      <c r="D70" s="3"/>
      <c r="E70" s="18"/>
      <c r="F70" s="20"/>
      <c r="G70" s="20"/>
      <c r="H70" s="3"/>
      <c r="I70" s="1"/>
      <c r="J70" s="1"/>
      <c r="K70" s="1"/>
      <c r="L70" s="1"/>
      <c r="M70" s="1"/>
    </row>
    <row r="71" spans="1:13">
      <c r="A71" s="3"/>
      <c r="B71" s="3"/>
      <c r="C71" s="3"/>
      <c r="D71" s="3"/>
      <c r="E71" s="18"/>
      <c r="F71" s="20"/>
      <c r="G71" s="20"/>
      <c r="H71" s="3"/>
      <c r="I71" s="1"/>
      <c r="J71" s="1"/>
      <c r="K71" s="1"/>
      <c r="L71" s="1"/>
      <c r="M71" s="1"/>
    </row>
    <row r="72" spans="1:13">
      <c r="A72" s="3"/>
      <c r="B72" s="3"/>
      <c r="C72" s="3"/>
      <c r="D72" s="3"/>
      <c r="E72" s="18"/>
      <c r="F72" s="20"/>
      <c r="G72" s="20"/>
      <c r="H72" s="3"/>
      <c r="I72" s="1"/>
      <c r="J72" s="1"/>
      <c r="K72" s="1"/>
      <c r="L72" s="1"/>
      <c r="M72" s="1"/>
    </row>
    <row r="73" spans="1:13">
      <c r="A73" s="3"/>
      <c r="B73" s="3"/>
      <c r="C73" s="3"/>
      <c r="D73" s="3"/>
      <c r="E73" s="18"/>
      <c r="F73" s="20"/>
      <c r="G73" s="20"/>
      <c r="H73" s="3"/>
      <c r="I73" s="1"/>
      <c r="J73" s="1"/>
      <c r="K73" s="1"/>
      <c r="L73" s="1"/>
      <c r="M73" s="1"/>
    </row>
    <row r="74" spans="1:13">
      <c r="A74" s="3"/>
      <c r="B74" s="3"/>
      <c r="C74" s="3"/>
      <c r="D74" s="3"/>
      <c r="E74" s="18"/>
      <c r="F74" s="20"/>
      <c r="G74" s="20"/>
      <c r="H74" s="3"/>
      <c r="I74" s="1"/>
      <c r="J74" s="1"/>
      <c r="K74" s="1"/>
      <c r="L74" s="1"/>
      <c r="M74" s="1"/>
    </row>
    <row r="75" spans="1:13">
      <c r="A75" s="3"/>
      <c r="B75" s="3"/>
      <c r="C75" s="3"/>
      <c r="D75" s="3"/>
      <c r="E75" s="18"/>
      <c r="F75" s="20"/>
      <c r="G75" s="20"/>
      <c r="H75" s="3"/>
      <c r="I75" s="1"/>
      <c r="J75" s="1"/>
      <c r="K75" s="1"/>
      <c r="L75" s="1"/>
      <c r="M75" s="1"/>
    </row>
    <row r="76" spans="1:13">
      <c r="A76" s="3"/>
      <c r="B76" s="3"/>
      <c r="C76" s="3"/>
      <c r="D76" s="3"/>
      <c r="E76" s="18"/>
      <c r="F76" s="20"/>
      <c r="G76" s="20"/>
      <c r="H76" s="3"/>
      <c r="I76" s="1"/>
      <c r="J76" s="1"/>
      <c r="K76" s="1"/>
      <c r="L76" s="1"/>
      <c r="M76" s="1"/>
    </row>
    <row r="77" spans="1:13">
      <c r="A77" s="3"/>
      <c r="B77" s="3"/>
      <c r="C77" s="3"/>
      <c r="D77" s="3"/>
      <c r="E77" s="18"/>
      <c r="F77" s="20"/>
      <c r="G77" s="20"/>
      <c r="H77" s="3"/>
      <c r="I77" s="1"/>
      <c r="J77" s="1"/>
      <c r="K77" s="1"/>
      <c r="L77" s="1"/>
      <c r="M77" s="1"/>
    </row>
    <row r="78" spans="1:13">
      <c r="A78" s="3"/>
      <c r="B78" s="3"/>
      <c r="C78" s="3"/>
      <c r="D78" s="3"/>
      <c r="E78" s="18"/>
      <c r="F78" s="20"/>
      <c r="G78" s="20"/>
      <c r="H78" s="3"/>
      <c r="I78" s="1"/>
      <c r="J78" s="1"/>
      <c r="K78" s="1"/>
      <c r="L78" s="1"/>
      <c r="M78" s="1"/>
    </row>
    <row r="79" spans="1:13">
      <c r="A79" s="3"/>
      <c r="B79" s="3"/>
      <c r="C79" s="3"/>
      <c r="D79" s="3"/>
      <c r="E79" s="18"/>
      <c r="F79" s="20"/>
      <c r="G79" s="20"/>
      <c r="H79" s="3"/>
      <c r="I79" s="1"/>
      <c r="J79" s="1"/>
      <c r="K79" s="1"/>
      <c r="L79" s="1"/>
      <c r="M79" s="1"/>
    </row>
    <row r="80" spans="1:13">
      <c r="A80" s="3"/>
      <c r="B80" s="3"/>
      <c r="C80" s="3"/>
      <c r="D80" s="3"/>
      <c r="E80" s="18"/>
      <c r="F80" s="20"/>
      <c r="G80" s="20"/>
      <c r="H80" s="3"/>
      <c r="I80" s="1"/>
      <c r="J80" s="1"/>
      <c r="K80" s="1"/>
      <c r="L80" s="1"/>
      <c r="M80" s="1"/>
    </row>
    <row r="81" spans="1:13">
      <c r="A81" s="3"/>
      <c r="B81" s="3"/>
      <c r="C81" s="3"/>
      <c r="D81" s="3"/>
      <c r="E81" s="18"/>
      <c r="F81" s="20"/>
      <c r="G81" s="20"/>
      <c r="H81" s="3"/>
      <c r="I81" s="1"/>
      <c r="J81" s="1"/>
      <c r="K81" s="1"/>
      <c r="L81" s="1"/>
      <c r="M81" s="1"/>
    </row>
    <row r="82" spans="1:13">
      <c r="A82" s="3"/>
      <c r="B82" s="3"/>
      <c r="C82" s="3"/>
      <c r="D82" s="3"/>
      <c r="E82" s="18"/>
      <c r="F82" s="20"/>
      <c r="G82" s="20"/>
      <c r="H82" s="3"/>
      <c r="I82" s="1"/>
      <c r="J82" s="1"/>
      <c r="K82" s="1"/>
      <c r="L82" s="1"/>
      <c r="M82" s="1"/>
    </row>
    <row r="83" spans="1:13">
      <c r="A83" s="3"/>
      <c r="B83" s="3"/>
      <c r="C83" s="3"/>
      <c r="D83" s="3"/>
      <c r="E83" s="18"/>
      <c r="F83" s="20"/>
      <c r="G83" s="20"/>
      <c r="H83" s="3"/>
      <c r="I83" s="1"/>
      <c r="J83" s="1"/>
      <c r="K83" s="1"/>
      <c r="L83" s="1"/>
      <c r="M83" s="1"/>
    </row>
    <row r="84" spans="1:13">
      <c r="A84" s="3"/>
      <c r="B84" s="3"/>
      <c r="C84" s="3"/>
      <c r="D84" s="3"/>
      <c r="E84" s="18"/>
      <c r="F84" s="20"/>
      <c r="G84" s="20"/>
      <c r="H84" s="3"/>
      <c r="I84" s="1"/>
      <c r="J84" s="1"/>
      <c r="K84" s="1"/>
      <c r="L84" s="1"/>
      <c r="M84" s="1"/>
    </row>
    <row r="85" spans="1:13">
      <c r="A85" s="3"/>
      <c r="B85" s="3"/>
      <c r="C85" s="3"/>
      <c r="D85" s="3"/>
      <c r="E85" s="18"/>
      <c r="F85" s="20"/>
      <c r="G85" s="20"/>
      <c r="H85" s="3"/>
      <c r="I85" s="1"/>
      <c r="J85" s="1"/>
      <c r="K85" s="1"/>
      <c r="L85" s="1"/>
      <c r="M85" s="1"/>
    </row>
    <row r="86" spans="1:13">
      <c r="A86" s="3"/>
      <c r="B86" s="3"/>
      <c r="C86" s="3"/>
      <c r="D86" s="3"/>
      <c r="E86" s="18"/>
      <c r="F86" s="20"/>
      <c r="G86" s="20"/>
      <c r="H86" s="3"/>
      <c r="I86" s="1"/>
      <c r="J86" s="1"/>
      <c r="K86" s="1"/>
      <c r="L86" s="1"/>
      <c r="M86" s="1"/>
    </row>
    <row r="87" spans="1:13">
      <c r="A87" s="3"/>
      <c r="B87" s="3"/>
      <c r="C87" s="3"/>
      <c r="D87" s="3"/>
      <c r="E87" s="18"/>
      <c r="F87" s="20"/>
      <c r="G87" s="20"/>
      <c r="H87" s="3"/>
      <c r="I87" s="1"/>
      <c r="J87" s="1"/>
      <c r="K87" s="1"/>
      <c r="L87" s="1"/>
      <c r="M87" s="1"/>
    </row>
    <row r="88" spans="1:13">
      <c r="A88" s="3"/>
      <c r="B88" s="3"/>
      <c r="C88" s="3"/>
      <c r="D88" s="3"/>
      <c r="E88" s="18"/>
      <c r="F88" s="20"/>
      <c r="G88" s="20"/>
      <c r="H88" s="3"/>
      <c r="I88" s="1"/>
      <c r="J88" s="1"/>
      <c r="K88" s="1"/>
      <c r="L88" s="1"/>
      <c r="M88" s="1"/>
    </row>
    <row r="89" spans="1:13">
      <c r="A89" s="3"/>
      <c r="B89" s="3"/>
      <c r="C89" s="3"/>
      <c r="D89" s="3"/>
      <c r="E89" s="18"/>
      <c r="F89" s="20"/>
      <c r="G89" s="20"/>
      <c r="H89" s="3"/>
      <c r="I89" s="1"/>
      <c r="J89" s="1"/>
      <c r="K89" s="1"/>
      <c r="L89" s="1"/>
      <c r="M89" s="1"/>
    </row>
    <row r="90" spans="1:13">
      <c r="A90" s="3"/>
      <c r="B90" s="3"/>
      <c r="C90" s="3"/>
      <c r="D90" s="3"/>
      <c r="E90" s="18"/>
      <c r="F90" s="20"/>
      <c r="G90" s="20"/>
      <c r="H90" s="3"/>
      <c r="I90" s="1"/>
      <c r="J90" s="1"/>
      <c r="K90" s="1"/>
      <c r="L90" s="1"/>
      <c r="M90" s="1"/>
    </row>
    <row r="91" spans="1:13">
      <c r="A91" s="3"/>
      <c r="B91" s="3"/>
      <c r="C91" s="3"/>
      <c r="D91" s="3"/>
      <c r="E91" s="18"/>
      <c r="F91" s="20"/>
      <c r="G91" s="20"/>
      <c r="H91" s="3"/>
      <c r="I91" s="1"/>
      <c r="J91" s="1"/>
      <c r="K91" s="1"/>
      <c r="L91" s="1"/>
      <c r="M91" s="1"/>
    </row>
    <row r="92" spans="1:13">
      <c r="A92" s="3"/>
      <c r="B92" s="3"/>
      <c r="C92" s="3"/>
      <c r="D92" s="3"/>
      <c r="E92" s="18"/>
      <c r="F92" s="20"/>
      <c r="G92" s="20"/>
      <c r="H92" s="3"/>
      <c r="I92" s="1"/>
      <c r="J92" s="1"/>
      <c r="K92" s="1"/>
      <c r="L92" s="1"/>
      <c r="M92" s="1"/>
    </row>
    <row r="93" spans="1:13">
      <c r="A93" s="3"/>
      <c r="B93" s="3"/>
      <c r="C93" s="3"/>
      <c r="D93" s="3"/>
      <c r="E93" s="18"/>
      <c r="F93" s="20"/>
      <c r="G93" s="20"/>
      <c r="H93" s="3"/>
      <c r="I93" s="1"/>
      <c r="J93" s="1"/>
      <c r="K93" s="1"/>
      <c r="L93" s="1"/>
      <c r="M93" s="1"/>
    </row>
    <row r="94" spans="1:13">
      <c r="A94" s="3"/>
      <c r="B94" s="3"/>
      <c r="C94" s="3"/>
      <c r="D94" s="3"/>
      <c r="E94" s="18"/>
      <c r="F94" s="20"/>
      <c r="G94" s="20"/>
      <c r="H94" s="3"/>
      <c r="I94" s="1"/>
      <c r="J94" s="1"/>
      <c r="K94" s="1"/>
      <c r="L94" s="1"/>
      <c r="M94" s="1"/>
    </row>
    <row r="95" spans="1:13">
      <c r="A95" s="3"/>
      <c r="B95" s="3"/>
      <c r="C95" s="3"/>
      <c r="D95" s="3"/>
      <c r="E95" s="18"/>
      <c r="F95" s="20"/>
      <c r="G95" s="20"/>
      <c r="H95" s="3"/>
      <c r="I95" s="1"/>
      <c r="J95" s="1"/>
      <c r="K95" s="1"/>
      <c r="L95" s="1"/>
      <c r="M95" s="1"/>
    </row>
    <row r="96" spans="1:13">
      <c r="A96" s="3"/>
      <c r="B96" s="3"/>
      <c r="C96" s="3"/>
      <c r="D96" s="3"/>
      <c r="E96" s="18"/>
      <c r="F96" s="20"/>
      <c r="G96" s="20"/>
      <c r="H96" s="3"/>
      <c r="I96" s="1"/>
      <c r="J96" s="1"/>
      <c r="K96" s="1"/>
      <c r="L96" s="1"/>
      <c r="M96" s="1"/>
    </row>
    <row r="97" spans="1:13">
      <c r="A97" s="3"/>
      <c r="B97" s="3"/>
      <c r="C97" s="3"/>
      <c r="D97" s="3"/>
      <c r="E97" s="18"/>
      <c r="F97" s="20"/>
      <c r="G97" s="20"/>
      <c r="H97" s="3"/>
      <c r="I97" s="1"/>
      <c r="J97" s="1"/>
      <c r="K97" s="1"/>
      <c r="L97" s="1"/>
      <c r="M97" s="1"/>
    </row>
    <row r="98" spans="1:13">
      <c r="A98" s="3"/>
      <c r="B98" s="3"/>
      <c r="C98" s="3"/>
      <c r="D98" s="3"/>
      <c r="E98" s="18"/>
      <c r="F98" s="20"/>
      <c r="G98" s="20"/>
      <c r="H98" s="3"/>
      <c r="I98" s="1"/>
      <c r="J98" s="1"/>
      <c r="K98" s="1"/>
      <c r="L98" s="1"/>
      <c r="M98" s="1"/>
    </row>
    <row r="99" spans="1:13">
      <c r="A99" s="3"/>
      <c r="B99" s="3"/>
      <c r="C99" s="3"/>
      <c r="D99" s="3"/>
      <c r="E99" s="18"/>
      <c r="F99" s="20"/>
      <c r="G99" s="20"/>
      <c r="H99" s="3"/>
      <c r="I99" s="1"/>
      <c r="J99" s="1"/>
      <c r="K99" s="1"/>
      <c r="L99" s="1"/>
      <c r="M99" s="1"/>
    </row>
    <row r="100" spans="1:13">
      <c r="A100" s="3"/>
      <c r="B100" s="3"/>
      <c r="C100" s="3"/>
      <c r="D100" s="3"/>
      <c r="E100" s="18"/>
      <c r="F100" s="20"/>
      <c r="G100" s="20"/>
      <c r="H100" s="3"/>
      <c r="I100" s="1"/>
      <c r="J100" s="1"/>
      <c r="K100" s="1"/>
      <c r="L100" s="1"/>
      <c r="M100" s="1"/>
    </row>
    <row r="101" spans="1:13">
      <c r="A101" s="3"/>
      <c r="B101" s="3"/>
      <c r="C101" s="3"/>
      <c r="D101" s="3"/>
      <c r="E101" s="18"/>
      <c r="F101" s="20"/>
      <c r="G101" s="20"/>
      <c r="H101" s="3"/>
      <c r="I101" s="1"/>
      <c r="J101" s="1"/>
      <c r="K101" s="1"/>
      <c r="L101" s="1"/>
      <c r="M101" s="1"/>
    </row>
    <row r="102" spans="1:13">
      <c r="A102" s="3"/>
      <c r="B102" s="3"/>
      <c r="C102" s="3"/>
      <c r="D102" s="3"/>
      <c r="E102" s="18"/>
      <c r="F102" s="20"/>
      <c r="G102" s="20"/>
      <c r="H102" s="3"/>
      <c r="I102" s="1"/>
      <c r="J102" s="1"/>
      <c r="K102" s="1"/>
      <c r="L102" s="1"/>
      <c r="M102" s="1"/>
    </row>
    <row r="103" spans="1:13">
      <c r="A103" s="3"/>
      <c r="B103" s="3"/>
      <c r="C103" s="3"/>
      <c r="D103" s="3"/>
      <c r="E103" s="18"/>
      <c r="F103" s="20"/>
      <c r="G103" s="20"/>
      <c r="H103" s="3"/>
      <c r="I103" s="1"/>
      <c r="J103" s="1"/>
      <c r="K103" s="1"/>
      <c r="L103" s="1"/>
      <c r="M103" s="1"/>
    </row>
    <row r="104" spans="1:13">
      <c r="A104" s="3"/>
      <c r="B104" s="3"/>
      <c r="C104" s="3"/>
      <c r="D104" s="3"/>
      <c r="E104" s="18"/>
      <c r="F104" s="20"/>
      <c r="G104" s="20"/>
      <c r="H104" s="3"/>
      <c r="I104" s="1"/>
      <c r="J104" s="1"/>
      <c r="K104" s="1"/>
      <c r="L104" s="1"/>
      <c r="M104" s="1"/>
    </row>
    <row r="105" spans="1:13">
      <c r="A105" s="3"/>
      <c r="B105" s="3"/>
      <c r="C105" s="3"/>
      <c r="D105" s="3"/>
      <c r="E105" s="18"/>
      <c r="F105" s="20"/>
      <c r="G105" s="20"/>
      <c r="H105" s="3"/>
      <c r="I105" s="1"/>
      <c r="J105" s="1"/>
      <c r="K105" s="1"/>
      <c r="L105" s="1"/>
      <c r="M105" s="1"/>
    </row>
    <row r="106" spans="1:13">
      <c r="A106" s="3"/>
      <c r="B106" s="3"/>
      <c r="C106" s="3"/>
      <c r="D106" s="3"/>
      <c r="E106" s="18"/>
      <c r="F106" s="20"/>
      <c r="G106" s="20"/>
      <c r="H106" s="3"/>
      <c r="I106" s="1"/>
      <c r="J106" s="1"/>
      <c r="K106" s="1"/>
      <c r="L106" s="1"/>
      <c r="M106" s="1"/>
    </row>
    <row r="107" spans="1:13">
      <c r="A107" s="3"/>
      <c r="B107" s="3"/>
      <c r="C107" s="3"/>
      <c r="D107" s="3"/>
      <c r="E107" s="18"/>
      <c r="F107" s="20"/>
      <c r="G107" s="20"/>
      <c r="H107" s="3"/>
      <c r="I107" s="1"/>
      <c r="J107" s="1"/>
      <c r="K107" s="1"/>
      <c r="L107" s="1"/>
      <c r="M107" s="1"/>
    </row>
    <row r="108" spans="1:13">
      <c r="A108" s="3"/>
      <c r="B108" s="3"/>
      <c r="C108" s="3"/>
      <c r="D108" s="3"/>
      <c r="E108" s="18"/>
      <c r="F108" s="20"/>
      <c r="G108" s="20"/>
      <c r="H108" s="3"/>
      <c r="I108" s="1"/>
      <c r="J108" s="1"/>
      <c r="K108" s="1"/>
      <c r="L108" s="1"/>
      <c r="M108" s="1"/>
    </row>
    <row r="109" spans="1:13">
      <c r="A109" s="3"/>
      <c r="B109" s="3"/>
      <c r="C109" s="3"/>
      <c r="D109" s="3"/>
      <c r="E109" s="18"/>
      <c r="F109" s="20"/>
      <c r="G109" s="20"/>
      <c r="H109" s="3"/>
      <c r="I109" s="1"/>
      <c r="J109" s="1"/>
      <c r="K109" s="1"/>
      <c r="L109" s="1"/>
      <c r="M109" s="1"/>
    </row>
    <row r="110" spans="1:13">
      <c r="A110" s="3"/>
      <c r="B110" s="3"/>
      <c r="C110" s="3"/>
      <c r="D110" s="3"/>
      <c r="E110" s="18"/>
      <c r="F110" s="20"/>
      <c r="G110" s="20"/>
      <c r="H110" s="3"/>
      <c r="I110" s="1"/>
      <c r="J110" s="1"/>
      <c r="K110" s="1"/>
      <c r="L110" s="1"/>
      <c r="M110" s="1"/>
    </row>
    <row r="111" spans="1:13">
      <c r="A111" s="3"/>
      <c r="B111" s="3"/>
      <c r="C111" s="3"/>
      <c r="D111" s="3"/>
      <c r="E111" s="18"/>
      <c r="F111" s="20"/>
      <c r="G111" s="20"/>
      <c r="H111" s="3"/>
      <c r="I111" s="1"/>
      <c r="J111" s="1"/>
      <c r="K111" s="1"/>
      <c r="L111" s="1"/>
      <c r="M111" s="1"/>
    </row>
  </sheetData>
  <sheetProtection formatCells="0" formatColumns="0" formatRows="0" insertColumns="0" deleteRows="0" sort="0" autoFilter="0" pivotTables="0"/>
  <autoFilter ref="A1:G21">
    <filterColumn colId="4">
      <customFilters>
        <customFilter operator="notEqual" val=" "/>
      </customFilters>
    </filterColumn>
  </autoFilter>
  <mergeCells count="1">
    <mergeCell ref="I1:M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</vt:lpstr>
      <vt:lpstr>Sheet1</vt:lpstr>
      <vt:lpstr>Hidden List and Formulas</vt:lpstr>
      <vt:lpstr>SAP Post</vt:lpstr>
      <vt:lpstr>JV</vt:lpstr>
      <vt:lpstr>Form!Print_Area</vt:lpstr>
    </vt:vector>
  </TitlesOfParts>
  <Company>Massachusetts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Leung</dc:creator>
  <cp:lastModifiedBy>Henry Leung</cp:lastModifiedBy>
  <cp:lastPrinted>2014-02-05T18:14:46Z</cp:lastPrinted>
  <dcterms:created xsi:type="dcterms:W3CDTF">2012-11-05T14:41:26Z</dcterms:created>
  <dcterms:modified xsi:type="dcterms:W3CDTF">2014-05-30T14:47:14Z</dcterms:modified>
</cp:coreProperties>
</file>